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InkAnnotation="0" codeName="ThisWorkbook" defaultThemeVersion="124226"/>
  <mc:AlternateContent xmlns:mc="http://schemas.openxmlformats.org/markup-compatibility/2006">
    <mc:Choice Requires="x15">
      <x15ac:absPath xmlns:x15ac="http://schemas.microsoft.com/office/spreadsheetml/2010/11/ac" url="https://dtcc-my.sharepoint.com/personal/vmusielak_dtcc_com/Documents/Documents/AIP/Data Dictionary/"/>
    </mc:Choice>
  </mc:AlternateContent>
  <xr:revisionPtr revIDLastSave="122" documentId="8_{04381E4F-F40E-4BB3-9D28-113420E91F12}" xr6:coauthVersionLast="47" xr6:coauthVersionMax="47" xr10:uidLastSave="{FB8B09E2-1548-4DE8-9FFC-1BC0FD80DA8E}"/>
  <bookViews>
    <workbookView xWindow="-120" yWindow="-120" windowWidth="29040" windowHeight="15720" tabRatio="824" xr2:uid="{00000000-000D-0000-FFFF-FFFF00000000}"/>
  </bookViews>
  <sheets>
    <sheet name="Table of Contents" sheetId="2" r:id="rId1"/>
    <sheet name="Revisions Tab" sheetId="49" r:id="rId2"/>
    <sheet name="AIP Record Types-Alpha" sheetId="3" r:id="rId3"/>
    <sheet name="AIP Record Types-Num" sheetId="4" r:id="rId4"/>
    <sheet name="Security General Profile" sheetId="8" r:id="rId5"/>
    <sheet name="Security Announcement" sheetId="9" r:id="rId6"/>
    <sheet name="Security Contact" sheetId="10" r:id="rId7"/>
    <sheet name="Position" sheetId="11" r:id="rId8"/>
    <sheet name="Activity Distribution" sheetId="12" r:id="rId9"/>
    <sheet name="Activity Transaction Types" sheetId="13" r:id="rId10"/>
    <sheet name="Commission" sheetId="15" r:id="rId11"/>
    <sheet name="Account Types" sheetId="41" r:id="rId12"/>
    <sheet name="Electronic Documentation" sheetId="14" r:id="rId13"/>
    <sheet name="Electronic Document Manifest" sheetId="43" r:id="rId14"/>
    <sheet name="Document Transfer Manifest" sheetId="47" r:id="rId15"/>
    <sheet name="Document Transfer Ackn - Reject" sheetId="48" r:id="rId16"/>
    <sheet name="Order" sheetId="16" r:id="rId17"/>
    <sheet name="Order w-Registration" sheetId="17" r:id="rId18"/>
    <sheet name="Order Ackn-Reject-Exit" sheetId="18" r:id="rId19"/>
    <sheet name="Order Correction-Confirmation" sheetId="19" r:id="rId20"/>
    <sheet name="Acct. Registration-Maintenance" sheetId="20" r:id="rId21"/>
    <sheet name="Backup Withholding Indicators" sheetId="46" r:id="rId22"/>
    <sheet name="Registration-Activity Ackn Rej" sheetId="21" r:id="rId23"/>
    <sheet name="Exchange-Switch" sheetId="22" r:id="rId24"/>
    <sheet name="Payment Record" sheetId="23" r:id="rId25"/>
    <sheet name="Payment Acknowledgement" sheetId="24" r:id="rId26"/>
    <sheet name="Security Request-Ackn-Reject" sheetId="25" r:id="rId27"/>
    <sheet name="Valuation" sheetId="26" r:id="rId28"/>
    <sheet name="Account Transfer" sheetId="5" r:id="rId29"/>
    <sheet name="Transfer Ackn-Reject-Exit" sheetId="6" r:id="rId30"/>
    <sheet name="Transfer ConfirmationCorrection" sheetId="7" r:id="rId31"/>
    <sheet name="Reminders" sheetId="27" r:id="rId32"/>
    <sheet name="Broadcast Message" sheetId="28" r:id="rId33"/>
    <sheet name="Settling Trade Detail" sheetId="29" r:id="rId34"/>
    <sheet name="Settling Trade Trailer" sheetId="30" r:id="rId35"/>
    <sheet name="Settlement Grand Total Trailer" sheetId="31" r:id="rId36"/>
    <sheet name="DataTrak Header" sheetId="32" r:id="rId37"/>
    <sheet name="DataTrak Trailer" sheetId="33" r:id="rId38"/>
    <sheet name="AutoRoute Header" sheetId="34" r:id="rId39"/>
    <sheet name="Application Header" sheetId="35" r:id="rId40"/>
    <sheet name="Application Trailer" sheetId="36" r:id="rId41"/>
    <sheet name="Total&quot;Other&quot;Transactions" sheetId="37" r:id="rId42"/>
    <sheet name="Firm-Fund Reject-Exit Codes" sheetId="38" r:id="rId43"/>
    <sheet name="NSCC Soft Reason Codes" sheetId="45" r:id="rId44"/>
    <sheet name="NSCC Reject Reason Codes" sheetId="39" r:id="rId45"/>
  </sheets>
  <definedNames>
    <definedName name="_xlnm._FilterDatabase" localSheetId="28" hidden="1">'Account Transfer'!$A$2:$J$44</definedName>
    <definedName name="_xlnm._FilterDatabase" localSheetId="20" hidden="1">'Acct. Registration-Maintenance'!$A$2:$J$1847</definedName>
    <definedName name="_xlnm._FilterDatabase" localSheetId="8" hidden="1">'Activity Distribution'!$A$2:$J$84</definedName>
    <definedName name="_xlnm._FilterDatabase" localSheetId="9" hidden="1">'Activity Transaction Types'!$A$2:$D$2</definedName>
    <definedName name="_xlnm._FilterDatabase" localSheetId="2" hidden="1">'AIP Record Types-Alpha'!$A$2:$F$94</definedName>
    <definedName name="_xlnm._FilterDatabase" localSheetId="3" hidden="1">'AIP Record Types-Num'!$A$2:$K$94</definedName>
    <definedName name="_xlnm._FilterDatabase" localSheetId="10" hidden="1">Commission!$A$2:$J$55</definedName>
    <definedName name="_xlnm._FilterDatabase" localSheetId="23" hidden="1">'Exchange-Switch'!$A$2:$J$76</definedName>
    <definedName name="_xlnm._FilterDatabase" localSheetId="42" hidden="1">'Firm-Fund Reject-Exit Codes'!$A$2:$B$408</definedName>
    <definedName name="_xlnm._FilterDatabase" localSheetId="44" hidden="1">'NSCC Reject Reason Codes'!$A$2:$B$601</definedName>
    <definedName name="_xlnm._FilterDatabase" localSheetId="16" hidden="1">Order!$A$2:$J$101</definedName>
    <definedName name="_xlnm._FilterDatabase" localSheetId="18" hidden="1">'Order Ackn-Reject-Exit'!$A$2:$J$47</definedName>
    <definedName name="_xlnm._FilterDatabase" localSheetId="19" hidden="1">'Order Correction-Confirmation'!$A$2:$J$117</definedName>
    <definedName name="_xlnm._FilterDatabase" localSheetId="17" hidden="1">'Order w-Registration'!$A$2:$J$205</definedName>
    <definedName name="_xlnm._FilterDatabase" localSheetId="7" hidden="1">Position!$A$2:$J$87</definedName>
    <definedName name="_xlnm._FilterDatabase" localSheetId="22" hidden="1">'Registration-Activity Ackn Rej'!$A$2:$L$2</definedName>
    <definedName name="_xlnm._FilterDatabase" localSheetId="5" hidden="1">'Security Announcement'!$A$2:$J$74</definedName>
    <definedName name="_xlnm._FilterDatabase" localSheetId="6" hidden="1">'Security Contact'!$A$2:$J$82</definedName>
    <definedName name="_xlnm._FilterDatabase" localSheetId="4" hidden="1">'Security General Profile'!$A$2:$J$168</definedName>
    <definedName name="_xlnm._FilterDatabase" localSheetId="29" hidden="1">'Transfer Ackn-Reject-Exit'!$A$2:$J$2</definedName>
    <definedName name="_xlnm._FilterDatabase" localSheetId="30" hidden="1">'Transfer ConfirmationCorrection'!$A$2:$J$46</definedName>
    <definedName name="Document_Transfer_Acknowledgement___Reject">'Document Transfer Ackn - Reject'!$A$1</definedName>
    <definedName name="Document_Transfer_Manifest">'Document Transfer Manifest'!$A$1</definedName>
    <definedName name="Electronic_Document_Manifest">'Electronic Document Manifest'!$A$1</definedName>
    <definedName name="Firm_Fund_Reject_Reason_Codes">'Firm-Fund Reject-Exit Codes'!$A$1</definedName>
    <definedName name="NSCC_Soft_Reason_Codes">'Table of Contents'!$A$45</definedName>
    <definedName name="OLE_LINK1" localSheetId="16">Order!$H$46</definedName>
    <definedName name="_xlnm.Print_Area" localSheetId="28">'Account Transfer'!$A$2:$K$43</definedName>
    <definedName name="_xlnm.Print_Area" localSheetId="8">'Activity Distribution'!$A$3:$J$66</definedName>
    <definedName name="_xlnm.Print_Area" localSheetId="32">'Broadcast Message'!$A$1:$J$17</definedName>
    <definedName name="_xlnm.Print_Area" localSheetId="44">'NSCC Reject Reason Codes'!$A$1:$C$580</definedName>
    <definedName name="_xlnm.Print_Area" localSheetId="43">'NSCC Soft Reason Codes'!$A$1:$C$23</definedName>
    <definedName name="_xlnm.Print_Area" localSheetId="16">Order!$A$3:$J$96</definedName>
    <definedName name="_xlnm.Print_Area" localSheetId="18">'Order Ackn-Reject-Exit'!$A$3:$J$56</definedName>
    <definedName name="_xlnm.Print_Area" localSheetId="19">'Order Correction-Confirmation'!$A$3:$J$117</definedName>
    <definedName name="_xlnm.Print_Area" localSheetId="17">'Order w-Registration'!$A$3:$J$197</definedName>
    <definedName name="_xlnm.Print_Area" localSheetId="7">Position!$A$1:$J$76</definedName>
    <definedName name="_xlnm.Print_Area" localSheetId="5">'Security Announcement'!$A$3:$J$73</definedName>
    <definedName name="_xlnm.Print_Area" localSheetId="6">'Security Contact'!$A$1:$J$83</definedName>
    <definedName name="_xlnm.Print_Area" localSheetId="4">'Security General Profile'!$A$3:$J$157</definedName>
    <definedName name="_xlnm.Print_Area" localSheetId="0">'Table of Contents'!$A$1:$C$46</definedName>
    <definedName name="_xlnm.Print_Titles" localSheetId="28">'Account Transfer'!$2:$2</definedName>
    <definedName name="_xlnm.Print_Titles" localSheetId="20">'Acct. Registration-Maintenance'!$2:$2</definedName>
    <definedName name="_xlnm.Print_Titles" localSheetId="8">'Activity Distribution'!$2:$2</definedName>
    <definedName name="_xlnm.Print_Titles" localSheetId="2">'AIP Record Types-Alpha'!$2:$2</definedName>
    <definedName name="_xlnm.Print_Titles" localSheetId="3">'AIP Record Types-Num'!$2:$2</definedName>
    <definedName name="_xlnm.Print_Titles" localSheetId="39">'Application Header'!$2:$2</definedName>
    <definedName name="_xlnm.Print_Titles" localSheetId="40">'Application Trailer'!$2:$2</definedName>
    <definedName name="_xlnm.Print_Titles" localSheetId="32">'Broadcast Message'!$2:$2</definedName>
    <definedName name="_xlnm.Print_Titles" localSheetId="10">Commission!$2:$2</definedName>
    <definedName name="_xlnm.Print_Titles" localSheetId="36">'DataTrak Header'!$2:$2</definedName>
    <definedName name="_xlnm.Print_Titles" localSheetId="37">'DataTrak Trailer'!$2:$2</definedName>
    <definedName name="_xlnm.Print_Titles" localSheetId="12">'Electronic Documentation'!$2:$2</definedName>
    <definedName name="_xlnm.Print_Titles" localSheetId="23">'Exchange-Switch'!$2:$2</definedName>
    <definedName name="_xlnm.Print_Titles" localSheetId="16">Order!$2:$2</definedName>
    <definedName name="_xlnm.Print_Titles" localSheetId="18">'Order Ackn-Reject-Exit'!$2:$2</definedName>
    <definedName name="_xlnm.Print_Titles" localSheetId="19">'Order Correction-Confirmation'!$2:$2</definedName>
    <definedName name="_xlnm.Print_Titles" localSheetId="17">'Order w-Registration'!$2:$2</definedName>
    <definedName name="_xlnm.Print_Titles" localSheetId="25">'Payment Acknowledgement'!$2:$2</definedName>
    <definedName name="_xlnm.Print_Titles" localSheetId="24">'Payment Record'!$2:$2</definedName>
    <definedName name="_xlnm.Print_Titles" localSheetId="7">Position!$2:$2</definedName>
    <definedName name="_xlnm.Print_Titles" localSheetId="22">'Registration-Activity Ackn Rej'!$2:$2</definedName>
    <definedName name="_xlnm.Print_Titles" localSheetId="31">Reminders!$2:$2</definedName>
    <definedName name="_xlnm.Print_Titles" localSheetId="5">'Security Announcement'!$2:$2</definedName>
    <definedName name="_xlnm.Print_Titles" localSheetId="6">'Security Contact'!$2:$2</definedName>
    <definedName name="_xlnm.Print_Titles" localSheetId="4">'Security General Profile'!$2:$2</definedName>
    <definedName name="_xlnm.Print_Titles" localSheetId="26">'Security Request-Ackn-Reject'!$2:$2</definedName>
    <definedName name="_xlnm.Print_Titles" localSheetId="35">'Settlement Grand Total Trailer'!$2:$2</definedName>
    <definedName name="_xlnm.Print_Titles" localSheetId="33">'Settling Trade Detail'!$2:$2</definedName>
    <definedName name="_xlnm.Print_Titles" localSheetId="34">'Settling Trade Trailer'!$2:$2</definedName>
    <definedName name="_xlnm.Print_Titles" localSheetId="29">'Transfer Ackn-Reject-Exit'!$2:$2</definedName>
    <definedName name="_xlnm.Print_Titles" localSheetId="30">'Transfer ConfirmationCorrection'!$2:$2</definedName>
    <definedName name="_xlnm.Print_Titles" localSheetId="27">Valuation!$2:$2</definedName>
    <definedName name="Z_02149C7A_8138_4D93_95DB_BA5C87F38634_.wvu.FilterData" localSheetId="9" hidden="1">'Activity Transaction Types'!$A$2:$C$65</definedName>
    <definedName name="Z_02149C7A_8138_4D93_95DB_BA5C87F38634_.wvu.FilterData" localSheetId="2" hidden="1">'AIP Record Types-Alpha'!$D$2:$F$2</definedName>
    <definedName name="Z_02149C7A_8138_4D93_95DB_BA5C87F38634_.wvu.FilterData" localSheetId="3" hidden="1">'AIP Record Types-Num'!$A$2:$K$94</definedName>
    <definedName name="Z_02149C7A_8138_4D93_95DB_BA5C87F38634_.wvu.FilterData" localSheetId="10" hidden="1">Commission!$A$2:$J$54</definedName>
    <definedName name="Z_02149C7A_8138_4D93_95DB_BA5C87F38634_.wvu.FilterData" localSheetId="7" hidden="1">Position!$A$2:$J$2</definedName>
    <definedName name="Z_02149C7A_8138_4D93_95DB_BA5C87F38634_.wvu.FilterData" localSheetId="6" hidden="1">'Security Contact'!$A$2:$J$82</definedName>
    <definedName name="Z_02149C7A_8138_4D93_95DB_BA5C87F38634_.wvu.PrintArea" localSheetId="8" hidden="1">'Activity Distribution'!$A$1:$J$64</definedName>
    <definedName name="Z_02149C7A_8138_4D93_95DB_BA5C87F38634_.wvu.PrintArea" localSheetId="32" hidden="1">'Broadcast Message'!$A$1:$J$17</definedName>
    <definedName name="Z_02149C7A_8138_4D93_95DB_BA5C87F38634_.wvu.PrintArea" localSheetId="44" hidden="1">'NSCC Reject Reason Codes'!$A$1:$C$705</definedName>
    <definedName name="Z_02149C7A_8138_4D93_95DB_BA5C87F38634_.wvu.PrintArea" localSheetId="7" hidden="1">Position!$A$1:$J$76</definedName>
    <definedName name="Z_02149C7A_8138_4D93_95DB_BA5C87F38634_.wvu.PrintArea" localSheetId="5" hidden="1">'Security Announcement'!$A$1:$J$72</definedName>
    <definedName name="Z_02149C7A_8138_4D93_95DB_BA5C87F38634_.wvu.PrintArea" localSheetId="6" hidden="1">'Security Contact'!$A$1:$J$134</definedName>
    <definedName name="Z_02149C7A_8138_4D93_95DB_BA5C87F38634_.wvu.PrintArea" localSheetId="4" hidden="1">'Security General Profile'!$A$1:$J$157</definedName>
    <definedName name="Z_02149C7A_8138_4D93_95DB_BA5C87F38634_.wvu.PrintTitles" localSheetId="28" hidden="1">'Account Transfer'!$2:$2</definedName>
    <definedName name="Z_02149C7A_8138_4D93_95DB_BA5C87F38634_.wvu.PrintTitles" localSheetId="20" hidden="1">'Acct. Registration-Maintenance'!$2:$2</definedName>
    <definedName name="Z_02149C7A_8138_4D93_95DB_BA5C87F38634_.wvu.PrintTitles" localSheetId="8" hidden="1">'Activity Distribution'!$2:$2</definedName>
    <definedName name="Z_02149C7A_8138_4D93_95DB_BA5C87F38634_.wvu.PrintTitles" localSheetId="2" hidden="1">'AIP Record Types-Alpha'!$2:$2</definedName>
    <definedName name="Z_02149C7A_8138_4D93_95DB_BA5C87F38634_.wvu.PrintTitles" localSheetId="3" hidden="1">'AIP Record Types-Num'!$2:$2</definedName>
    <definedName name="Z_02149C7A_8138_4D93_95DB_BA5C87F38634_.wvu.PrintTitles" localSheetId="39" hidden="1">'Application Header'!$2:$2</definedName>
    <definedName name="Z_02149C7A_8138_4D93_95DB_BA5C87F38634_.wvu.PrintTitles" localSheetId="40" hidden="1">'Application Trailer'!$2:$2</definedName>
    <definedName name="Z_02149C7A_8138_4D93_95DB_BA5C87F38634_.wvu.PrintTitles" localSheetId="32" hidden="1">'Broadcast Message'!$2:$2</definedName>
    <definedName name="Z_02149C7A_8138_4D93_95DB_BA5C87F38634_.wvu.PrintTitles" localSheetId="10" hidden="1">Commission!$2:$2</definedName>
    <definedName name="Z_02149C7A_8138_4D93_95DB_BA5C87F38634_.wvu.PrintTitles" localSheetId="36" hidden="1">'DataTrak Header'!$2:$2</definedName>
    <definedName name="Z_02149C7A_8138_4D93_95DB_BA5C87F38634_.wvu.PrintTitles" localSheetId="37" hidden="1">'DataTrak Trailer'!$2:$2</definedName>
    <definedName name="Z_02149C7A_8138_4D93_95DB_BA5C87F38634_.wvu.PrintTitles" localSheetId="12" hidden="1">'Electronic Documentation'!$2:$2</definedName>
    <definedName name="Z_02149C7A_8138_4D93_95DB_BA5C87F38634_.wvu.PrintTitles" localSheetId="23" hidden="1">'Exchange-Switch'!$2:$2</definedName>
    <definedName name="Z_02149C7A_8138_4D93_95DB_BA5C87F38634_.wvu.PrintTitles" localSheetId="16" hidden="1">Order!$2:$2</definedName>
    <definedName name="Z_02149C7A_8138_4D93_95DB_BA5C87F38634_.wvu.PrintTitles" localSheetId="18" hidden="1">'Order Ackn-Reject-Exit'!$2:$2</definedName>
    <definedName name="Z_02149C7A_8138_4D93_95DB_BA5C87F38634_.wvu.PrintTitles" localSheetId="19" hidden="1">'Order Correction-Confirmation'!$2:$2</definedName>
    <definedName name="Z_02149C7A_8138_4D93_95DB_BA5C87F38634_.wvu.PrintTitles" localSheetId="17" hidden="1">'Order w-Registration'!$2:$2</definedName>
    <definedName name="Z_02149C7A_8138_4D93_95DB_BA5C87F38634_.wvu.PrintTitles" localSheetId="25" hidden="1">'Payment Acknowledgement'!$2:$2</definedName>
    <definedName name="Z_02149C7A_8138_4D93_95DB_BA5C87F38634_.wvu.PrintTitles" localSheetId="24" hidden="1">'Payment Record'!$2:$2</definedName>
    <definedName name="Z_02149C7A_8138_4D93_95DB_BA5C87F38634_.wvu.PrintTitles" localSheetId="7" hidden="1">Position!$2:$2</definedName>
    <definedName name="Z_02149C7A_8138_4D93_95DB_BA5C87F38634_.wvu.PrintTitles" localSheetId="22" hidden="1">'Registration-Activity Ackn Rej'!$2:$2</definedName>
    <definedName name="Z_02149C7A_8138_4D93_95DB_BA5C87F38634_.wvu.PrintTitles" localSheetId="31" hidden="1">Reminders!$2:$2</definedName>
    <definedName name="Z_02149C7A_8138_4D93_95DB_BA5C87F38634_.wvu.PrintTitles" localSheetId="5" hidden="1">'Security Announcement'!$2:$2</definedName>
    <definedName name="Z_02149C7A_8138_4D93_95DB_BA5C87F38634_.wvu.PrintTitles" localSheetId="6" hidden="1">'Security Contact'!$2:$2</definedName>
    <definedName name="Z_02149C7A_8138_4D93_95DB_BA5C87F38634_.wvu.PrintTitles" localSheetId="4" hidden="1">'Security General Profile'!$2:$2</definedName>
    <definedName name="Z_02149C7A_8138_4D93_95DB_BA5C87F38634_.wvu.PrintTitles" localSheetId="26" hidden="1">'Security Request-Ackn-Reject'!$2:$2</definedName>
    <definedName name="Z_02149C7A_8138_4D93_95DB_BA5C87F38634_.wvu.PrintTitles" localSheetId="35" hidden="1">'Settlement Grand Total Trailer'!$2:$2</definedName>
    <definedName name="Z_02149C7A_8138_4D93_95DB_BA5C87F38634_.wvu.PrintTitles" localSheetId="33" hidden="1">'Settling Trade Detail'!$2:$2</definedName>
    <definedName name="Z_02149C7A_8138_4D93_95DB_BA5C87F38634_.wvu.PrintTitles" localSheetId="34" hidden="1">'Settling Trade Trailer'!$2:$2</definedName>
    <definedName name="Z_02149C7A_8138_4D93_95DB_BA5C87F38634_.wvu.PrintTitles" localSheetId="29" hidden="1">'Transfer Ackn-Reject-Exit'!$2:$2</definedName>
    <definedName name="Z_02149C7A_8138_4D93_95DB_BA5C87F38634_.wvu.PrintTitles" localSheetId="30" hidden="1">'Transfer ConfirmationCorrection'!$2:$2</definedName>
    <definedName name="Z_02149C7A_8138_4D93_95DB_BA5C87F38634_.wvu.PrintTitles" localSheetId="27" hidden="1">Valuation!$2:$2</definedName>
    <definedName name="Z_D7F7BEE5_BE09_43B7_BD73_E69A29CFAB86_.wvu.Cols" localSheetId="2" hidden="1">'AIP Record Types-Alpha'!$E:$E,'AIP Record Types-Alpha'!$F:$F</definedName>
    <definedName name="Z_D7F7BEE5_BE09_43B7_BD73_E69A29CFAB86_.wvu.Cols" localSheetId="3" hidden="1">'AIP Record Types-Num'!$C:$C,'AIP Record Types-Num'!$E:$E</definedName>
    <definedName name="Z_D7F7BEE5_BE09_43B7_BD73_E69A29CFAB86_.wvu.FilterData" localSheetId="2" hidden="1">'AIP Record Types-Alpha'!$D$2:$F$2</definedName>
    <definedName name="Z_D7F7BEE5_BE09_43B7_BD73_E69A29CFAB86_.wvu.FilterData" localSheetId="3" hidden="1">'AIP Record Types-Num'!$A$2:$K$2</definedName>
    <definedName name="Z_D7F7BEE5_BE09_43B7_BD73_E69A29CFAB86_.wvu.FilterData" localSheetId="10" hidden="1">Commission!$A$2:$J$54</definedName>
    <definedName name="Z_D7F7BEE5_BE09_43B7_BD73_E69A29CFAB86_.wvu.FilterData" localSheetId="7" hidden="1">Position!$A$2:$J$2</definedName>
    <definedName name="Z_D7F7BEE5_BE09_43B7_BD73_E69A29CFAB86_.wvu.FilterData" localSheetId="6" hidden="1">'Security Contact'!$A$2:$J$82</definedName>
    <definedName name="Z_D7F7BEE5_BE09_43B7_BD73_E69A29CFAB86_.wvu.PrintArea" localSheetId="8" hidden="1">'Activity Distribution'!$A$2:$J$62</definedName>
    <definedName name="Z_D7F7BEE5_BE09_43B7_BD73_E69A29CFAB86_.wvu.PrintArea" localSheetId="32" hidden="1">'Broadcast Message'!$A$2:$J$17</definedName>
    <definedName name="Z_D7F7BEE5_BE09_43B7_BD73_E69A29CFAB86_.wvu.PrintArea" localSheetId="7" hidden="1">Position!$A$2:$J$76</definedName>
    <definedName name="Z_D7F7BEE5_BE09_43B7_BD73_E69A29CFAB86_.wvu.PrintArea" localSheetId="5" hidden="1">'Security Announcement'!$A$2:$J$71</definedName>
    <definedName name="Z_D7F7BEE5_BE09_43B7_BD73_E69A29CFAB86_.wvu.PrintArea" localSheetId="6" hidden="1">'Security Contact'!$A$2:$J$134</definedName>
    <definedName name="Z_D7F7BEE5_BE09_43B7_BD73_E69A29CFAB86_.wvu.PrintArea" localSheetId="4" hidden="1">'Security General Profile'!$A$2:$J$157</definedName>
    <definedName name="Z_D7F7BEE5_BE09_43B7_BD73_E69A29CFAB86_.wvu.PrintTitles" localSheetId="20" hidden="1">'Acct. Registration-Maintenance'!$2:$2</definedName>
    <definedName name="Z_D7F7BEE5_BE09_43B7_BD73_E69A29CFAB86_.wvu.PrintTitles" localSheetId="8" hidden="1">'Activity Distribution'!$2:$2</definedName>
    <definedName name="Z_D7F7BEE5_BE09_43B7_BD73_E69A29CFAB86_.wvu.PrintTitles" localSheetId="2" hidden="1">'AIP Record Types-Alpha'!$2:$2</definedName>
    <definedName name="Z_D7F7BEE5_BE09_43B7_BD73_E69A29CFAB86_.wvu.PrintTitles" localSheetId="3" hidden="1">'AIP Record Types-Num'!$2:$2</definedName>
    <definedName name="Z_D7F7BEE5_BE09_43B7_BD73_E69A29CFAB86_.wvu.PrintTitles" localSheetId="39" hidden="1">'Application Header'!$2:$2</definedName>
    <definedName name="Z_D7F7BEE5_BE09_43B7_BD73_E69A29CFAB86_.wvu.PrintTitles" localSheetId="40" hidden="1">'Application Trailer'!$2:$2</definedName>
    <definedName name="Z_D7F7BEE5_BE09_43B7_BD73_E69A29CFAB86_.wvu.PrintTitles" localSheetId="32" hidden="1">'Broadcast Message'!$2:$2</definedName>
    <definedName name="Z_D7F7BEE5_BE09_43B7_BD73_E69A29CFAB86_.wvu.PrintTitles" localSheetId="10" hidden="1">Commission!$2:$2</definedName>
    <definedName name="Z_D7F7BEE5_BE09_43B7_BD73_E69A29CFAB86_.wvu.PrintTitles" localSheetId="36" hidden="1">'DataTrak Header'!$2:$2</definedName>
    <definedName name="Z_D7F7BEE5_BE09_43B7_BD73_E69A29CFAB86_.wvu.PrintTitles" localSheetId="37" hidden="1">'DataTrak Trailer'!$2:$2</definedName>
    <definedName name="Z_D7F7BEE5_BE09_43B7_BD73_E69A29CFAB86_.wvu.PrintTitles" localSheetId="12" hidden="1">'Electronic Documentation'!$2:$2</definedName>
    <definedName name="Z_D7F7BEE5_BE09_43B7_BD73_E69A29CFAB86_.wvu.PrintTitles" localSheetId="23" hidden="1">'Exchange-Switch'!$2:$2</definedName>
    <definedName name="Z_D7F7BEE5_BE09_43B7_BD73_E69A29CFAB86_.wvu.PrintTitles" localSheetId="16" hidden="1">Order!$2:$2</definedName>
    <definedName name="Z_D7F7BEE5_BE09_43B7_BD73_E69A29CFAB86_.wvu.PrintTitles" localSheetId="18" hidden="1">'Order Ackn-Reject-Exit'!$2:$2</definedName>
    <definedName name="Z_D7F7BEE5_BE09_43B7_BD73_E69A29CFAB86_.wvu.PrintTitles" localSheetId="19" hidden="1">'Order Correction-Confirmation'!$2:$2</definedName>
    <definedName name="Z_D7F7BEE5_BE09_43B7_BD73_E69A29CFAB86_.wvu.PrintTitles" localSheetId="17" hidden="1">'Order w-Registration'!$2:$2</definedName>
    <definedName name="Z_D7F7BEE5_BE09_43B7_BD73_E69A29CFAB86_.wvu.PrintTitles" localSheetId="25" hidden="1">'Payment Acknowledgement'!$2:$2</definedName>
    <definedName name="Z_D7F7BEE5_BE09_43B7_BD73_E69A29CFAB86_.wvu.PrintTitles" localSheetId="24" hidden="1">'Payment Record'!$2:$2</definedName>
    <definedName name="Z_D7F7BEE5_BE09_43B7_BD73_E69A29CFAB86_.wvu.PrintTitles" localSheetId="7" hidden="1">Position!$2:$2</definedName>
    <definedName name="Z_D7F7BEE5_BE09_43B7_BD73_E69A29CFAB86_.wvu.PrintTitles" localSheetId="22" hidden="1">'Registration-Activity Ackn Rej'!$2:$2</definedName>
    <definedName name="Z_D7F7BEE5_BE09_43B7_BD73_E69A29CFAB86_.wvu.PrintTitles" localSheetId="31" hidden="1">Reminders!$2:$2</definedName>
    <definedName name="Z_D7F7BEE5_BE09_43B7_BD73_E69A29CFAB86_.wvu.PrintTitles" localSheetId="5" hidden="1">'Security Announcement'!$2:$2</definedName>
    <definedName name="Z_D7F7BEE5_BE09_43B7_BD73_E69A29CFAB86_.wvu.PrintTitles" localSheetId="6" hidden="1">'Security Contact'!$2:$2</definedName>
    <definedName name="Z_D7F7BEE5_BE09_43B7_BD73_E69A29CFAB86_.wvu.PrintTitles" localSheetId="4" hidden="1">'Security General Profile'!$2:$2</definedName>
    <definedName name="Z_D7F7BEE5_BE09_43B7_BD73_E69A29CFAB86_.wvu.PrintTitles" localSheetId="26" hidden="1">'Security Request-Ackn-Reject'!$2:$2</definedName>
    <definedName name="Z_D7F7BEE5_BE09_43B7_BD73_E69A29CFAB86_.wvu.PrintTitles" localSheetId="35" hidden="1">'Settlement Grand Total Trailer'!$2:$2</definedName>
    <definedName name="Z_D7F7BEE5_BE09_43B7_BD73_E69A29CFAB86_.wvu.PrintTitles" localSheetId="33" hidden="1">'Settling Trade Detail'!$2:$2</definedName>
    <definedName name="Z_D7F7BEE5_BE09_43B7_BD73_E69A29CFAB86_.wvu.PrintTitles" localSheetId="34" hidden="1">'Settling Trade Trailer'!$2:$2</definedName>
    <definedName name="Z_D7F7BEE5_BE09_43B7_BD73_E69A29CFAB86_.wvu.PrintTitles" localSheetId="27" hidden="1">Valuation!$2:$2</definedName>
    <definedName name="Z_EE821439_75E3_4A63_A3B6_BCBD88C611ED_.wvu.FilterData" localSheetId="9" hidden="1">'Activity Transaction Types'!$A$2:$C$65</definedName>
    <definedName name="Z_EE821439_75E3_4A63_A3B6_BCBD88C611ED_.wvu.FilterData" localSheetId="2" hidden="1">'AIP Record Types-Alpha'!$D$2:$F$2</definedName>
    <definedName name="Z_EE821439_75E3_4A63_A3B6_BCBD88C611ED_.wvu.FilterData" localSheetId="3" hidden="1">'AIP Record Types-Num'!$A$2:$K$94</definedName>
    <definedName name="Z_EE821439_75E3_4A63_A3B6_BCBD88C611ED_.wvu.FilterData" localSheetId="10" hidden="1">Commission!$A$2:$J$54</definedName>
    <definedName name="Z_EE821439_75E3_4A63_A3B6_BCBD88C611ED_.wvu.FilterData" localSheetId="7" hidden="1">Position!$A$2:$J$2</definedName>
    <definedName name="Z_EE821439_75E3_4A63_A3B6_BCBD88C611ED_.wvu.FilterData" localSheetId="6" hidden="1">'Security Contact'!$A$2:$J$82</definedName>
    <definedName name="Z_EE821439_75E3_4A63_A3B6_BCBD88C611ED_.wvu.PrintArea" localSheetId="8" hidden="1">'Activity Distribution'!$A$1:$J$64</definedName>
    <definedName name="Z_EE821439_75E3_4A63_A3B6_BCBD88C611ED_.wvu.PrintArea" localSheetId="32" hidden="1">'Broadcast Message'!$A$1:$J$17</definedName>
    <definedName name="Z_EE821439_75E3_4A63_A3B6_BCBD88C611ED_.wvu.PrintArea" localSheetId="10" hidden="1">Commission!$A$1:$J$54</definedName>
    <definedName name="Z_EE821439_75E3_4A63_A3B6_BCBD88C611ED_.wvu.PrintArea" localSheetId="36" hidden="1">'DataTrak Header'!$A$1:$H$15</definedName>
    <definedName name="Z_EE821439_75E3_4A63_A3B6_BCBD88C611ED_.wvu.PrintArea" localSheetId="44" hidden="1">'NSCC Reject Reason Codes'!$A$1:$C$580</definedName>
    <definedName name="Z_EE821439_75E3_4A63_A3B6_BCBD88C611ED_.wvu.PrintArea" localSheetId="17" hidden="1">'Order w-Registration'!$A$1:$J$197</definedName>
    <definedName name="Z_EE821439_75E3_4A63_A3B6_BCBD88C611ED_.wvu.PrintArea" localSheetId="7" hidden="1">Position!$A$1:$J$76</definedName>
    <definedName name="Z_EE821439_75E3_4A63_A3B6_BCBD88C611ED_.wvu.PrintArea" localSheetId="5" hidden="1">'Security Announcement'!$A$1:$J$72</definedName>
    <definedName name="Z_EE821439_75E3_4A63_A3B6_BCBD88C611ED_.wvu.PrintArea" localSheetId="6" hidden="1">'Security Contact'!$A$1:$J$82</definedName>
    <definedName name="Z_EE821439_75E3_4A63_A3B6_BCBD88C611ED_.wvu.PrintArea" localSheetId="4" hidden="1">'Security General Profile'!$A$1:$J$157</definedName>
    <definedName name="Z_EE821439_75E3_4A63_A3B6_BCBD88C611ED_.wvu.PrintTitles" localSheetId="20" hidden="1">'Acct. Registration-Maintenance'!$2:$2</definedName>
    <definedName name="Z_EE821439_75E3_4A63_A3B6_BCBD88C611ED_.wvu.PrintTitles" localSheetId="8" hidden="1">'Activity Distribution'!$2:$2</definedName>
    <definedName name="Z_EE821439_75E3_4A63_A3B6_BCBD88C611ED_.wvu.PrintTitles" localSheetId="2" hidden="1">'AIP Record Types-Alpha'!$2:$2</definedName>
    <definedName name="Z_EE821439_75E3_4A63_A3B6_BCBD88C611ED_.wvu.PrintTitles" localSheetId="3" hidden="1">'AIP Record Types-Num'!$2:$2</definedName>
    <definedName name="Z_EE821439_75E3_4A63_A3B6_BCBD88C611ED_.wvu.PrintTitles" localSheetId="39" hidden="1">'Application Header'!$2:$2</definedName>
    <definedName name="Z_EE821439_75E3_4A63_A3B6_BCBD88C611ED_.wvu.PrintTitles" localSheetId="40" hidden="1">'Application Trailer'!$2:$2</definedName>
    <definedName name="Z_EE821439_75E3_4A63_A3B6_BCBD88C611ED_.wvu.PrintTitles" localSheetId="32" hidden="1">'Broadcast Message'!$2:$2</definedName>
    <definedName name="Z_EE821439_75E3_4A63_A3B6_BCBD88C611ED_.wvu.PrintTitles" localSheetId="10" hidden="1">Commission!$2:$2</definedName>
    <definedName name="Z_EE821439_75E3_4A63_A3B6_BCBD88C611ED_.wvu.PrintTitles" localSheetId="36" hidden="1">'DataTrak Header'!$2:$2</definedName>
    <definedName name="Z_EE821439_75E3_4A63_A3B6_BCBD88C611ED_.wvu.PrintTitles" localSheetId="37" hidden="1">'DataTrak Trailer'!$2:$2</definedName>
    <definedName name="Z_EE821439_75E3_4A63_A3B6_BCBD88C611ED_.wvu.PrintTitles" localSheetId="12" hidden="1">'Electronic Documentation'!$2:$2</definedName>
    <definedName name="Z_EE821439_75E3_4A63_A3B6_BCBD88C611ED_.wvu.PrintTitles" localSheetId="23" hidden="1">'Exchange-Switch'!$2:$2</definedName>
    <definedName name="Z_EE821439_75E3_4A63_A3B6_BCBD88C611ED_.wvu.PrintTitles" localSheetId="16" hidden="1">Order!$2:$2</definedName>
    <definedName name="Z_EE821439_75E3_4A63_A3B6_BCBD88C611ED_.wvu.PrintTitles" localSheetId="18" hidden="1">'Order Ackn-Reject-Exit'!$2:$2</definedName>
    <definedName name="Z_EE821439_75E3_4A63_A3B6_BCBD88C611ED_.wvu.PrintTitles" localSheetId="19" hidden="1">'Order Correction-Confirmation'!$2:$2</definedName>
    <definedName name="Z_EE821439_75E3_4A63_A3B6_BCBD88C611ED_.wvu.PrintTitles" localSheetId="17" hidden="1">'Order w-Registration'!$2:$2</definedName>
    <definedName name="Z_EE821439_75E3_4A63_A3B6_BCBD88C611ED_.wvu.PrintTitles" localSheetId="25" hidden="1">'Payment Acknowledgement'!$2:$2</definedName>
    <definedName name="Z_EE821439_75E3_4A63_A3B6_BCBD88C611ED_.wvu.PrintTitles" localSheetId="24" hidden="1">'Payment Record'!$2:$2</definedName>
    <definedName name="Z_EE821439_75E3_4A63_A3B6_BCBD88C611ED_.wvu.PrintTitles" localSheetId="7" hidden="1">Position!$2:$2</definedName>
    <definedName name="Z_EE821439_75E3_4A63_A3B6_BCBD88C611ED_.wvu.PrintTitles" localSheetId="22" hidden="1">'Registration-Activity Ackn Rej'!$2:$2</definedName>
    <definedName name="Z_EE821439_75E3_4A63_A3B6_BCBD88C611ED_.wvu.PrintTitles" localSheetId="31" hidden="1">Reminders!$2:$2</definedName>
    <definedName name="Z_EE821439_75E3_4A63_A3B6_BCBD88C611ED_.wvu.PrintTitles" localSheetId="5" hidden="1">'Security Announcement'!$2:$2</definedName>
    <definedName name="Z_EE821439_75E3_4A63_A3B6_BCBD88C611ED_.wvu.PrintTitles" localSheetId="6" hidden="1">'Security Contact'!$2:$2</definedName>
    <definedName name="Z_EE821439_75E3_4A63_A3B6_BCBD88C611ED_.wvu.PrintTitles" localSheetId="4" hidden="1">'Security General Profile'!$2:$2</definedName>
    <definedName name="Z_EE821439_75E3_4A63_A3B6_BCBD88C611ED_.wvu.PrintTitles" localSheetId="26" hidden="1">'Security Request-Ackn-Reject'!$2:$2</definedName>
    <definedName name="Z_EE821439_75E3_4A63_A3B6_BCBD88C611ED_.wvu.PrintTitles" localSheetId="35" hidden="1">'Settlement Grand Total Trailer'!$2:$2</definedName>
    <definedName name="Z_EE821439_75E3_4A63_A3B6_BCBD88C611ED_.wvu.PrintTitles" localSheetId="33" hidden="1">'Settling Trade Detail'!$2:$2</definedName>
    <definedName name="Z_EE821439_75E3_4A63_A3B6_BCBD88C611ED_.wvu.PrintTitles" localSheetId="34" hidden="1">'Settling Trade Trailer'!$2:$2</definedName>
    <definedName name="Z_EE821439_75E3_4A63_A3B6_BCBD88C611ED_.wvu.PrintTitles" localSheetId="27" hidden="1">Valuation!$2:$2</definedName>
  </definedNames>
  <calcPr calcId="191028"/>
  <customWorkbookViews>
    <customWorkbookView name="probison - Personal View" guid="{EE821439-75E3-4A63-A3B6-BCBD88C611ED}" mergeInterval="0" personalView="1" maximized="1" windowWidth="1280" windowHeight="838" tabRatio="858" activeSheetId="1"/>
    <customWorkbookView name="Sczyrek, Joseph A. - Personal View" guid="{D7F7BEE5-BE09-43B7-BD73-E69A29CFAB86}" mergeInterval="0" personalView="1" maximized="1" windowWidth="1276" windowHeight="765" tabRatio="803" activeSheetId="8"/>
    <customWorkbookView name="mmclean - Personal View" guid="{02149C7A-8138-4D93-95DB-BA5C87F38634}" mergeInterval="0" personalView="1" maximized="1" windowWidth="1280" windowHeight="779" tabRatio="858" activeSheetId="1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4" i="12" l="1"/>
  <c r="J83" i="12"/>
  <c r="J82" i="12"/>
  <c r="J81" i="12"/>
  <c r="J20" i="11"/>
  <c r="C3" i="15" l="1"/>
  <c r="B4" i="15" s="1"/>
  <c r="C4" i="15" s="1"/>
  <c r="B5" i="15" s="1"/>
  <c r="C5" i="15" s="1"/>
  <c r="B6" i="15" s="1"/>
  <c r="C6" i="15" s="1"/>
  <c r="B7" i="15" s="1"/>
  <c r="C7" i="15" s="1"/>
  <c r="B8" i="15" s="1"/>
  <c r="C8" i="15" s="1"/>
  <c r="B9" i="15" s="1"/>
  <c r="C9" i="15" s="1"/>
  <c r="B10" i="15" s="1"/>
  <c r="C10" i="15" s="1"/>
  <c r="B11" i="15" s="1"/>
  <c r="C11" i="15" s="1"/>
  <c r="B12" i="15" s="1"/>
  <c r="C12" i="15" s="1"/>
  <c r="B13" i="15" s="1"/>
  <c r="C13" i="15" s="1"/>
  <c r="B14" i="15" s="1"/>
  <c r="C14" i="15" s="1"/>
  <c r="B15" i="15" s="1"/>
  <c r="C15" i="15" s="1"/>
  <c r="B16" i="15" s="1"/>
  <c r="C16" i="15" s="1"/>
  <c r="B17" i="15" s="1"/>
  <c r="C17" i="15" s="1"/>
  <c r="B18" i="15" s="1"/>
  <c r="C18" i="15" s="1"/>
  <c r="B19" i="15" s="1"/>
  <c r="C19" i="15" s="1"/>
  <c r="B20" i="15" s="1"/>
  <c r="C20" i="15" s="1"/>
  <c r="B21" i="15" s="1"/>
  <c r="C21" i="15" s="1"/>
  <c r="B22" i="15" s="1"/>
  <c r="C22" i="15" s="1"/>
  <c r="B23" i="15" s="1"/>
  <c r="C23" i="15" s="1"/>
  <c r="B24" i="15" s="1"/>
  <c r="C24" i="15" s="1"/>
  <c r="B25" i="15" s="1"/>
  <c r="C25" i="15" s="1"/>
  <c r="B26" i="15" s="1"/>
  <c r="C26" i="15" s="1"/>
  <c r="B27" i="15" s="1"/>
  <c r="C27" i="15" s="1"/>
  <c r="B28" i="15" s="1"/>
  <c r="C28" i="15" s="1"/>
  <c r="B29" i="15" s="1"/>
  <c r="C29" i="15" s="1"/>
  <c r="B30" i="15" s="1"/>
  <c r="C30" i="15" s="1"/>
  <c r="B31" i="15" s="1"/>
  <c r="C31" i="15" s="1"/>
  <c r="B32" i="15" s="1"/>
  <c r="C32" i="15" s="1"/>
  <c r="B33" i="15" s="1"/>
  <c r="C33" i="15" s="1"/>
  <c r="B34" i="15" s="1"/>
  <c r="C34" i="15" s="1"/>
  <c r="B35" i="15" s="1"/>
  <c r="C35" i="15" s="1"/>
  <c r="B36" i="15" s="1"/>
  <c r="C36" i="15" s="1"/>
  <c r="B37" i="15" s="1"/>
  <c r="C37" i="15" s="1"/>
  <c r="B38" i="15" s="1"/>
  <c r="C38" i="15" s="1"/>
  <c r="B39" i="15" s="1"/>
  <c r="C39" i="15" s="1"/>
  <c r="B40" i="15" s="1"/>
  <c r="C40" i="15" s="1"/>
  <c r="B41" i="15" s="1"/>
  <c r="C41" i="15" s="1"/>
  <c r="B42" i="15" s="1"/>
  <c r="C42" i="15" s="1"/>
  <c r="B43" i="15" s="1"/>
  <c r="C43" i="15" s="1"/>
  <c r="B44" i="15" s="1"/>
  <c r="C44" i="15" s="1"/>
  <c r="B45" i="15" s="1"/>
  <c r="C45" i="15" s="1"/>
  <c r="B46" i="15" s="1"/>
  <c r="C46" i="15" s="1"/>
  <c r="B47" i="15" s="1"/>
  <c r="C47" i="15" s="1"/>
  <c r="B48" i="15" s="1"/>
  <c r="C48" i="15" s="1"/>
  <c r="B49" i="15" s="1"/>
  <c r="C49" i="15" s="1"/>
  <c r="B50" i="15" s="1"/>
  <c r="C50" i="15" s="1"/>
  <c r="B51" i="15" s="1"/>
  <c r="C51" i="15" s="1"/>
  <c r="B52" i="15" s="1"/>
  <c r="C52" i="15" s="1"/>
  <c r="B53" i="15" s="1"/>
  <c r="C53" i="15" s="1"/>
  <c r="B54" i="15" s="1"/>
  <c r="C54" i="15" s="1"/>
  <c r="B55" i="15" s="1"/>
  <c r="C55" i="15" s="1"/>
  <c r="B4" i="12" l="1"/>
  <c r="C4" i="12" s="1"/>
  <c r="B5" i="12" s="1"/>
  <c r="C5" i="12" s="1"/>
  <c r="B6" i="12" s="1"/>
  <c r="C6" i="12" s="1"/>
  <c r="B7" i="12" s="1"/>
  <c r="C7" i="12" s="1"/>
  <c r="B8" i="12" s="1"/>
  <c r="C8" i="12" s="1"/>
  <c r="B9" i="12" s="1"/>
  <c r="C9" i="12" s="1"/>
  <c r="B10" i="12" s="1"/>
  <c r="C10" i="12" s="1"/>
  <c r="B11" i="12" s="1"/>
  <c r="C11" i="12" s="1"/>
  <c r="B12" i="12" s="1"/>
  <c r="C12" i="12" s="1"/>
  <c r="B13" i="12" s="1"/>
  <c r="C13" i="12" s="1"/>
  <c r="B14" i="12" s="1"/>
  <c r="C14" i="12" s="1"/>
  <c r="B15" i="12" s="1"/>
  <c r="C15" i="12" s="1"/>
  <c r="B16" i="12" s="1"/>
  <c r="C16" i="12" s="1"/>
  <c r="B17" i="12" s="1"/>
  <c r="C17" i="12" s="1"/>
  <c r="B18" i="12" s="1"/>
  <c r="C18" i="12" s="1"/>
  <c r="B19" i="12" s="1"/>
  <c r="C19" i="12" s="1"/>
  <c r="B20" i="12" s="1"/>
  <c r="C20" i="12" s="1"/>
  <c r="B21" i="12" s="1"/>
  <c r="C21" i="12" s="1"/>
  <c r="B22" i="12" s="1"/>
  <c r="C22" i="12" s="1"/>
  <c r="B23" i="12" s="1"/>
  <c r="C23" i="12" s="1"/>
  <c r="B24" i="12" s="1"/>
  <c r="C24" i="12" s="1"/>
  <c r="B25" i="12" s="1"/>
  <c r="C25" i="12" s="1"/>
  <c r="B26" i="12" s="1"/>
  <c r="C26" i="12" s="1"/>
  <c r="B27" i="12" s="1"/>
  <c r="C27" i="12" s="1"/>
  <c r="B28" i="12" s="1"/>
  <c r="C28" i="12" s="1"/>
  <c r="B29" i="12" s="1"/>
  <c r="C29" i="12" s="1"/>
  <c r="B30" i="12" s="1"/>
  <c r="C30" i="12" s="1"/>
  <c r="B31" i="12" s="1"/>
  <c r="C31" i="12" s="1"/>
  <c r="B32" i="12" s="1"/>
  <c r="C32" i="12" s="1"/>
  <c r="B33" i="12" s="1"/>
  <c r="C33" i="12" s="1"/>
  <c r="B34" i="12" s="1"/>
  <c r="C34" i="12" s="1"/>
  <c r="B35" i="12" s="1"/>
  <c r="C35" i="12" s="1"/>
  <c r="B36" i="12" s="1"/>
  <c r="C36" i="12" s="1"/>
  <c r="B37" i="12" s="1"/>
  <c r="C37" i="12" s="1"/>
  <c r="B38" i="12" s="1"/>
  <c r="C38" i="12" s="1"/>
  <c r="B39" i="12" s="1"/>
  <c r="C39" i="12" s="1"/>
  <c r="B40" i="12" s="1"/>
  <c r="C40" i="12" s="1"/>
  <c r="B41" i="12" s="1"/>
  <c r="C41" i="12" s="1"/>
  <c r="B42" i="12" s="1"/>
  <c r="C42" i="12" s="1"/>
  <c r="B43" i="12" s="1"/>
  <c r="C43" i="12" s="1"/>
  <c r="B44" i="12" s="1"/>
  <c r="C44" i="12" s="1"/>
  <c r="B45" i="12" s="1"/>
  <c r="C45" i="12" s="1"/>
  <c r="B46" i="12" s="1"/>
  <c r="C46" i="12" s="1"/>
  <c r="B47" i="12" s="1"/>
  <c r="C47" i="12" s="1"/>
  <c r="B48" i="12" s="1"/>
  <c r="C48" i="12" s="1"/>
  <c r="B49" i="12" s="1"/>
  <c r="C49" i="12" s="1"/>
  <c r="B50" i="12" s="1"/>
  <c r="C50" i="12" s="1"/>
  <c r="B51" i="12" s="1"/>
  <c r="C51" i="12" s="1"/>
  <c r="B52" i="12" s="1"/>
  <c r="C52" i="12" s="1"/>
  <c r="B53" i="12" s="1"/>
  <c r="C53" i="12" s="1"/>
  <c r="B54" i="12" s="1"/>
  <c r="C54" i="12" s="1"/>
  <c r="B55" i="12" s="1"/>
  <c r="C55" i="12" s="1"/>
  <c r="B56" i="12" s="1"/>
  <c r="C56" i="12" s="1"/>
  <c r="B57" i="12" s="1"/>
  <c r="C57" i="12" s="1"/>
  <c r="B58" i="12" s="1"/>
  <c r="C58" i="12" s="1"/>
  <c r="B59" i="12" s="1"/>
  <c r="C59" i="12" s="1"/>
  <c r="B60" i="12" s="1"/>
  <c r="C60" i="12" s="1"/>
  <c r="B61" i="12" s="1"/>
  <c r="C61" i="12" s="1"/>
  <c r="B62" i="12" s="1"/>
  <c r="C62" i="12" s="1"/>
  <c r="B63" i="12" s="1"/>
  <c r="C63" i="12" s="1"/>
  <c r="B64" i="12" s="1"/>
  <c r="C64" i="12" s="1"/>
  <c r="B65" i="12" s="1"/>
  <c r="C65" i="12" s="1"/>
  <c r="B66" i="12" s="1"/>
  <c r="C66" i="12" s="1"/>
  <c r="B67" i="12" s="1"/>
  <c r="C67" i="12" s="1"/>
  <c r="B68" i="12" s="1"/>
  <c r="C68" i="12" s="1"/>
  <c r="B69" i="12" s="1"/>
  <c r="C69" i="12" s="1"/>
  <c r="B70" i="12" s="1"/>
  <c r="C70" i="12" s="1"/>
  <c r="B71" i="12" s="1"/>
  <c r="C71" i="12" s="1"/>
  <c r="B72" i="12" s="1"/>
  <c r="C72" i="12" s="1"/>
  <c r="B73" i="12" s="1"/>
  <c r="C73" i="12" s="1"/>
  <c r="B74" i="12" s="1"/>
  <c r="C74" i="12" s="1"/>
  <c r="B75" i="12" s="1"/>
  <c r="C75" i="12" s="1"/>
  <c r="B76" i="12" s="1"/>
  <c r="C76" i="12" s="1"/>
  <c r="B77" i="12" s="1"/>
  <c r="C77" i="12" s="1"/>
  <c r="B78" i="12" s="1"/>
  <c r="C78" i="12" s="1"/>
  <c r="B79" i="12" s="1"/>
  <c r="C79" i="12" s="1"/>
  <c r="B80" i="12" s="1"/>
  <c r="C80" i="12" s="1"/>
  <c r="B81" i="12" s="1"/>
  <c r="C81" i="12" s="1"/>
  <c r="B82" i="12" s="1"/>
  <c r="C82" i="12" s="1"/>
  <c r="B83" i="12" s="1"/>
  <c r="C83" i="12" s="1"/>
  <c r="B84" i="12" s="1"/>
  <c r="C84" i="12" s="1"/>
  <c r="C3" i="12"/>
  <c r="C3" i="11"/>
  <c r="B4" i="11" s="1"/>
  <c r="C4" i="11" s="1"/>
  <c r="B5" i="11" s="1"/>
  <c r="C5" i="11" s="1"/>
  <c r="B6" i="11" s="1"/>
  <c r="C6" i="11" s="1"/>
  <c r="B7" i="11" s="1"/>
  <c r="C7" i="11" s="1"/>
  <c r="B8" i="11" s="1"/>
  <c r="C8" i="11" s="1"/>
  <c r="B9" i="11" s="1"/>
  <c r="C9" i="11" s="1"/>
  <c r="B10" i="11" s="1"/>
  <c r="C10" i="11" s="1"/>
  <c r="B11" i="11" s="1"/>
  <c r="C11" i="11" s="1"/>
  <c r="B12" i="11" s="1"/>
  <c r="C12" i="11" s="1"/>
  <c r="B13" i="11" s="1"/>
  <c r="C13" i="11" s="1"/>
  <c r="B14" i="11" s="1"/>
  <c r="C14" i="11" s="1"/>
  <c r="B15" i="11" s="1"/>
  <c r="C15" i="11" s="1"/>
  <c r="B16" i="11" s="1"/>
  <c r="C16" i="11" s="1"/>
  <c r="B17" i="11" s="1"/>
  <c r="C17" i="11" s="1"/>
  <c r="B18" i="11" s="1"/>
  <c r="C18" i="11" s="1"/>
  <c r="B19" i="11" s="1"/>
  <c r="C19" i="11" s="1"/>
  <c r="B20" i="11" s="1"/>
  <c r="C20" i="11" s="1"/>
  <c r="B21" i="11" s="1"/>
  <c r="C21" i="11" s="1"/>
  <c r="B22" i="11" s="1"/>
  <c r="C22" i="11" s="1"/>
  <c r="B23" i="11" s="1"/>
  <c r="C23" i="11" s="1"/>
  <c r="B24" i="11" s="1"/>
  <c r="C24" i="11" s="1"/>
  <c r="B25" i="11" s="1"/>
  <c r="C25" i="11" s="1"/>
  <c r="B26" i="11" s="1"/>
  <c r="C26" i="11" s="1"/>
  <c r="B27" i="11" s="1"/>
  <c r="C27" i="11" s="1"/>
  <c r="B28" i="11" s="1"/>
  <c r="C28" i="11" s="1"/>
  <c r="B29" i="11" s="1"/>
  <c r="C29" i="11" s="1"/>
  <c r="B30" i="11" s="1"/>
  <c r="C30" i="11" s="1"/>
  <c r="B31" i="11" s="1"/>
  <c r="C31" i="11" s="1"/>
  <c r="B32" i="11" s="1"/>
  <c r="C32" i="11" s="1"/>
  <c r="B33" i="11" s="1"/>
  <c r="C33" i="11" s="1"/>
  <c r="B34" i="11" s="1"/>
  <c r="C34" i="11" s="1"/>
  <c r="B35" i="11" s="1"/>
  <c r="C35" i="11" s="1"/>
  <c r="B36" i="11" s="1"/>
  <c r="C36" i="11" s="1"/>
  <c r="B37" i="11" s="1"/>
  <c r="C37" i="11" s="1"/>
  <c r="B38" i="11" s="1"/>
  <c r="C38" i="11" s="1"/>
  <c r="B39" i="11" s="1"/>
  <c r="C39" i="11" s="1"/>
  <c r="B40" i="11" s="1"/>
  <c r="C40" i="11" s="1"/>
  <c r="B41" i="11" s="1"/>
  <c r="C41" i="11" s="1"/>
  <c r="B42" i="11" s="1"/>
  <c r="C42" i="11" s="1"/>
  <c r="B43" i="11" s="1"/>
  <c r="C43" i="11" s="1"/>
  <c r="B44" i="11" s="1"/>
  <c r="C44" i="11" s="1"/>
  <c r="B45" i="11" s="1"/>
  <c r="C45" i="11" s="1"/>
  <c r="B46" i="11" s="1"/>
  <c r="C46" i="11" s="1"/>
  <c r="B47" i="11" s="1"/>
  <c r="C47" i="11" s="1"/>
  <c r="B48" i="11" s="1"/>
  <c r="C48" i="11" s="1"/>
  <c r="B49" i="11" s="1"/>
  <c r="C49" i="11" s="1"/>
  <c r="B50" i="11" s="1"/>
  <c r="C50" i="11" s="1"/>
  <c r="B51" i="11" s="1"/>
  <c r="C51" i="11" s="1"/>
  <c r="B52" i="11" s="1"/>
  <c r="C52" i="11" s="1"/>
  <c r="B53" i="11" s="1"/>
  <c r="C53" i="11" s="1"/>
  <c r="B54" i="11" s="1"/>
  <c r="C54" i="11" s="1"/>
  <c r="B55" i="11" s="1"/>
  <c r="C55" i="11" s="1"/>
  <c r="B56" i="11" s="1"/>
  <c r="C56" i="11" s="1"/>
  <c r="B57" i="11" s="1"/>
  <c r="C57" i="11" s="1"/>
  <c r="B58" i="11" s="1"/>
  <c r="C58" i="11" s="1"/>
  <c r="B59" i="11" s="1"/>
  <c r="C59" i="11" s="1"/>
  <c r="B60" i="11" s="1"/>
  <c r="C60" i="11" s="1"/>
  <c r="B61" i="11" s="1"/>
  <c r="C61" i="11" s="1"/>
  <c r="B62" i="11" s="1"/>
  <c r="C62" i="11" s="1"/>
  <c r="B63" i="11" s="1"/>
  <c r="C63" i="11" s="1"/>
  <c r="B64" i="11" s="1"/>
  <c r="C64" i="11" s="1"/>
  <c r="B65" i="11" s="1"/>
  <c r="C65" i="11" s="1"/>
  <c r="B66" i="11" s="1"/>
  <c r="C66" i="11" s="1"/>
  <c r="B67" i="11" s="1"/>
  <c r="C67" i="11" s="1"/>
  <c r="B68" i="11" s="1"/>
  <c r="C68" i="11" s="1"/>
  <c r="B69" i="11" s="1"/>
  <c r="C69" i="11" s="1"/>
  <c r="B70" i="11" s="1"/>
  <c r="C70" i="11" s="1"/>
  <c r="B71" i="11" s="1"/>
  <c r="C71" i="11" s="1"/>
  <c r="B72" i="11" s="1"/>
  <c r="C72" i="11" s="1"/>
  <c r="B73" i="11" s="1"/>
  <c r="C73" i="11" s="1"/>
  <c r="B74" i="11" s="1"/>
  <c r="C74" i="11" s="1"/>
  <c r="B75" i="11" s="1"/>
  <c r="C75" i="11" s="1"/>
  <c r="B76" i="11" s="1"/>
  <c r="C76" i="11" s="1"/>
  <c r="B77" i="11" s="1"/>
  <c r="C77" i="11" s="1"/>
  <c r="B78" i="11" s="1"/>
  <c r="C78" i="11" s="1"/>
  <c r="B79" i="11" s="1"/>
  <c r="C79" i="11" s="1"/>
  <c r="B80" i="11" s="1"/>
  <c r="C80" i="11" s="1"/>
  <c r="B81" i="11" s="1"/>
  <c r="C81" i="11" s="1"/>
  <c r="B82" i="11" s="1"/>
  <c r="C82" i="11" s="1"/>
  <c r="B83" i="11" s="1"/>
  <c r="C83" i="11" s="1"/>
  <c r="B84" i="11" s="1"/>
  <c r="C84" i="11" s="1"/>
  <c r="B85" i="11" s="1"/>
  <c r="C85" i="11" s="1"/>
  <c r="B86" i="11" s="1"/>
  <c r="C86" i="11" s="1"/>
  <c r="B87" i="11" s="1"/>
  <c r="C87" i="11" s="1"/>
  <c r="J11" i="12" l="1"/>
  <c r="B330" i="38" l="1"/>
  <c r="B329" i="38"/>
  <c r="B328" i="38"/>
  <c r="J10" i="12"/>
  <c r="J9" i="12"/>
  <c r="B327" i="38" l="1"/>
  <c r="B408" i="38"/>
  <c r="B407" i="38"/>
  <c r="B406" i="38"/>
  <c r="B405" i="38"/>
  <c r="B404" i="38"/>
  <c r="B403" i="38"/>
  <c r="B402" i="38"/>
  <c r="B401" i="38"/>
  <c r="B400" i="38"/>
  <c r="B399" i="38"/>
  <c r="B398" i="38"/>
  <c r="B397" i="38"/>
  <c r="B396" i="38"/>
  <c r="B395" i="38"/>
  <c r="B394" i="38"/>
  <c r="B393" i="38"/>
  <c r="B392" i="38"/>
  <c r="B391" i="38"/>
  <c r="B389" i="38"/>
  <c r="B388" i="38"/>
  <c r="B387" i="38"/>
  <c r="B386" i="38"/>
  <c r="B385" i="38"/>
  <c r="B384" i="38"/>
  <c r="B383" i="38"/>
  <c r="B382" i="38"/>
  <c r="B381" i="38"/>
  <c r="B380" i="38"/>
  <c r="B379" i="38"/>
  <c r="B378" i="38"/>
  <c r="B377" i="38"/>
  <c r="B376" i="38"/>
  <c r="B375" i="38"/>
  <c r="B374" i="38"/>
  <c r="B373" i="38"/>
  <c r="B372" i="38"/>
  <c r="B371" i="38"/>
  <c r="B370" i="38"/>
  <c r="B369" i="38"/>
  <c r="B368" i="38"/>
  <c r="B367" i="38"/>
  <c r="B366" i="38"/>
  <c r="B365" i="38"/>
  <c r="B364" i="38"/>
  <c r="B363" i="38"/>
  <c r="B362" i="38"/>
  <c r="B361" i="38"/>
  <c r="B360" i="38"/>
  <c r="B359" i="38"/>
  <c r="B358" i="38"/>
  <c r="B357" i="38"/>
  <c r="B356" i="38"/>
  <c r="B355" i="38"/>
  <c r="B354" i="38"/>
  <c r="B353" i="38"/>
  <c r="B352" i="38"/>
  <c r="B351" i="38"/>
  <c r="B350" i="38"/>
  <c r="B349" i="38"/>
  <c r="B348" i="38"/>
  <c r="B347" i="38"/>
  <c r="B346" i="38"/>
  <c r="B345" i="38"/>
  <c r="B342" i="38"/>
  <c r="B341" i="38"/>
  <c r="B340" i="38"/>
  <c r="B339" i="38"/>
  <c r="B338" i="38"/>
  <c r="B337" i="38"/>
  <c r="B336" i="38"/>
  <c r="B335" i="38"/>
  <c r="B326" i="38"/>
  <c r="B325" i="38"/>
  <c r="B324" i="38"/>
  <c r="B314" i="38"/>
  <c r="B313" i="38"/>
  <c r="B312" i="38"/>
  <c r="B311" i="38"/>
  <c r="B310" i="38"/>
  <c r="B309" i="38"/>
  <c r="B308" i="38"/>
  <c r="B307" i="38"/>
  <c r="B306" i="38"/>
  <c r="B305" i="38"/>
  <c r="B304" i="38"/>
  <c r="B303" i="38"/>
  <c r="B302" i="38"/>
  <c r="B301" i="38"/>
  <c r="B300" i="38"/>
  <c r="B299" i="38"/>
  <c r="B298" i="38"/>
  <c r="B297" i="38"/>
  <c r="B296" i="38"/>
  <c r="B295" i="38"/>
  <c r="B294" i="38"/>
  <c r="B293" i="38"/>
  <c r="B292" i="38"/>
  <c r="B291" i="38"/>
  <c r="B290" i="38"/>
  <c r="B289" i="38"/>
  <c r="B288" i="38"/>
  <c r="B287" i="38"/>
  <c r="B286" i="38"/>
  <c r="B285" i="38"/>
  <c r="B284" i="38"/>
  <c r="B283" i="38"/>
  <c r="B282" i="38"/>
  <c r="B281" i="38"/>
  <c r="B280" i="38"/>
  <c r="B279" i="38"/>
  <c r="B278" i="38"/>
  <c r="B277" i="38"/>
  <c r="B276" i="38"/>
  <c r="B275" i="38"/>
  <c r="B274" i="38"/>
  <c r="B273" i="38"/>
  <c r="B272" i="38"/>
  <c r="B271" i="38"/>
  <c r="B270" i="38"/>
  <c r="B269" i="38"/>
  <c r="B268" i="38"/>
  <c r="B267" i="38"/>
  <c r="B266" i="38"/>
  <c r="B265" i="38"/>
  <c r="B264" i="38"/>
  <c r="B263" i="38"/>
  <c r="B262" i="38"/>
  <c r="B261" i="38"/>
  <c r="B260" i="38"/>
  <c r="B259" i="38"/>
  <c r="B258" i="38"/>
  <c r="B257" i="38"/>
  <c r="B256" i="38"/>
  <c r="B255" i="38"/>
  <c r="B254" i="38"/>
  <c r="B253" i="38"/>
  <c r="B252" i="38"/>
  <c r="B251" i="38"/>
  <c r="B250" i="38"/>
  <c r="B249" i="38"/>
  <c r="B248" i="38"/>
  <c r="B247" i="38"/>
  <c r="B246" i="38"/>
  <c r="B245" i="38"/>
  <c r="B244" i="38"/>
  <c r="B243" i="38"/>
  <c r="B242" i="38"/>
  <c r="B241" i="38"/>
  <c r="B240" i="38"/>
  <c r="B239" i="38"/>
  <c r="B238" i="38"/>
  <c r="B237" i="38"/>
  <c r="B236" i="38"/>
  <c r="B235" i="38"/>
  <c r="B234" i="38"/>
  <c r="B233" i="38"/>
  <c r="B232" i="38"/>
  <c r="B231" i="38"/>
  <c r="B230" i="38"/>
  <c r="B229" i="38"/>
  <c r="B228" i="38"/>
  <c r="B227" i="38"/>
  <c r="B226" i="38"/>
  <c r="B225" i="38"/>
  <c r="B224" i="38"/>
  <c r="B223" i="38"/>
  <c r="B222" i="38"/>
  <c r="B221" i="38"/>
  <c r="B220" i="38"/>
  <c r="B219" i="38"/>
  <c r="B218" i="38"/>
  <c r="B217" i="38"/>
  <c r="B216" i="38"/>
  <c r="B215" i="38"/>
  <c r="B214" i="38"/>
  <c r="B213" i="38"/>
  <c r="B212" i="38"/>
  <c r="B211" i="38"/>
  <c r="B210" i="38"/>
  <c r="B209" i="38"/>
  <c r="B208" i="38"/>
  <c r="B207" i="38"/>
  <c r="B206" i="38"/>
  <c r="B205" i="38"/>
  <c r="B204" i="38"/>
  <c r="B203" i="38"/>
  <c r="B202" i="38"/>
  <c r="B201" i="38"/>
  <c r="B200" i="38"/>
  <c r="B199" i="38"/>
  <c r="B198" i="38"/>
  <c r="B197" i="38"/>
  <c r="B196" i="38"/>
  <c r="B195" i="38"/>
  <c r="B194" i="38"/>
  <c r="B193" i="38"/>
  <c r="B192" i="38"/>
  <c r="B191" i="38"/>
  <c r="B190" i="38"/>
  <c r="B189" i="38"/>
  <c r="B188" i="38"/>
  <c r="B187" i="38"/>
  <c r="B186" i="38"/>
  <c r="B185" i="38"/>
  <c r="B184" i="38"/>
  <c r="B183" i="38"/>
  <c r="B182" i="38"/>
  <c r="B181" i="38"/>
  <c r="B180" i="38"/>
  <c r="B179" i="38"/>
  <c r="B178" i="38"/>
  <c r="B177" i="38"/>
  <c r="B176" i="38"/>
  <c r="B175" i="38"/>
  <c r="B174" i="38"/>
  <c r="B173" i="38"/>
  <c r="B172" i="38"/>
  <c r="B171" i="38"/>
  <c r="B170" i="38"/>
  <c r="B169" i="38"/>
  <c r="B168" i="38"/>
  <c r="B167" i="38"/>
  <c r="B166" i="38"/>
  <c r="B165" i="38"/>
  <c r="B164" i="38"/>
  <c r="B163" i="38"/>
  <c r="B162" i="38"/>
  <c r="B161" i="38"/>
  <c r="B160" i="38"/>
  <c r="B159" i="38"/>
  <c r="B158" i="38"/>
  <c r="B157" i="38"/>
  <c r="B156" i="38"/>
  <c r="B155" i="38"/>
  <c r="B154" i="38"/>
  <c r="B153" i="38"/>
  <c r="B152" i="38"/>
  <c r="B151" i="38"/>
  <c r="B150" i="38"/>
  <c r="B149" i="38"/>
  <c r="B148" i="38"/>
  <c r="B147" i="38"/>
  <c r="B146" i="38"/>
  <c r="B145" i="38"/>
  <c r="B144" i="38"/>
  <c r="B143" i="38"/>
  <c r="B142" i="38"/>
  <c r="B141" i="38"/>
  <c r="B140" i="38"/>
  <c r="B139" i="38"/>
  <c r="B138" i="38"/>
  <c r="B137" i="38"/>
  <c r="B136" i="38"/>
  <c r="B135" i="38"/>
  <c r="B134" i="38"/>
  <c r="B133" i="38"/>
  <c r="B132" i="38"/>
  <c r="B131" i="38"/>
  <c r="B130" i="38"/>
  <c r="B129" i="38"/>
  <c r="B128" i="38"/>
  <c r="B127" i="38"/>
  <c r="B126" i="38"/>
  <c r="B125" i="38"/>
  <c r="B124" i="38"/>
  <c r="B123" i="38"/>
  <c r="B122" i="38"/>
  <c r="B121" i="38"/>
  <c r="B120" i="38"/>
  <c r="B119" i="38"/>
  <c r="B118" i="38"/>
  <c r="B117" i="38"/>
  <c r="B116" i="38"/>
  <c r="B115" i="38"/>
  <c r="B114" i="38"/>
  <c r="B113" i="38"/>
  <c r="B112" i="38"/>
  <c r="B111" i="38"/>
  <c r="B110" i="38"/>
  <c r="B109" i="38"/>
  <c r="B108" i="38"/>
  <c r="B107" i="38"/>
  <c r="B106" i="38"/>
  <c r="B105" i="38"/>
  <c r="B104" i="38"/>
  <c r="B103" i="38"/>
  <c r="B102" i="38"/>
  <c r="B101" i="38"/>
  <c r="B100" i="38"/>
  <c r="B99" i="38"/>
  <c r="B98" i="38"/>
  <c r="B97" i="38"/>
  <c r="B96" i="38"/>
  <c r="B95" i="38"/>
  <c r="B94" i="38"/>
  <c r="B93" i="38"/>
  <c r="B92" i="38"/>
  <c r="B91" i="38"/>
  <c r="B90" i="38"/>
  <c r="B89" i="38"/>
  <c r="B88" i="38"/>
  <c r="B87" i="38"/>
  <c r="B86" i="38"/>
  <c r="B85" i="38"/>
  <c r="B84" i="38"/>
  <c r="B83" i="38"/>
  <c r="B82" i="38"/>
  <c r="B81" i="38"/>
  <c r="B80" i="38"/>
  <c r="B79" i="38"/>
  <c r="B78" i="38"/>
  <c r="B77" i="38"/>
  <c r="B76" i="38"/>
  <c r="B75" i="38"/>
  <c r="B74" i="38"/>
  <c r="B73" i="38"/>
  <c r="B72" i="38"/>
  <c r="B71" i="38"/>
  <c r="B70" i="38"/>
  <c r="B69" i="38"/>
  <c r="B68" i="38"/>
  <c r="B67" i="38"/>
  <c r="B66" i="38"/>
  <c r="B65" i="38"/>
  <c r="B64" i="38"/>
  <c r="B63" i="38"/>
  <c r="B62" i="38"/>
  <c r="B61" i="38"/>
  <c r="B60" i="38"/>
  <c r="B59" i="38"/>
  <c r="B58" i="38"/>
  <c r="B57" i="38"/>
  <c r="B56" i="38"/>
  <c r="B55" i="38"/>
  <c r="B54" i="38"/>
  <c r="B53" i="38"/>
  <c r="B52" i="38"/>
  <c r="B51" i="38"/>
  <c r="B50" i="38"/>
  <c r="B49" i="38"/>
  <c r="B48" i="38"/>
  <c r="B47" i="38"/>
  <c r="B46" i="38"/>
  <c r="B45" i="38"/>
  <c r="B44" i="38"/>
  <c r="B43" i="38"/>
  <c r="B42" i="38"/>
  <c r="B41" i="38"/>
  <c r="B40" i="38"/>
  <c r="B39" i="38"/>
  <c r="B38" i="38"/>
  <c r="B37" i="38"/>
  <c r="B36" i="38"/>
  <c r="B35" i="38"/>
  <c r="B34" i="38"/>
  <c r="B33" i="38"/>
  <c r="B32" i="38"/>
  <c r="B31" i="38"/>
  <c r="B30" i="38"/>
  <c r="B29" i="38"/>
  <c r="B28" i="38"/>
  <c r="B27" i="38"/>
  <c r="B26" i="38"/>
  <c r="B25" i="38"/>
  <c r="B24" i="38"/>
  <c r="B23" i="38"/>
  <c r="B22" i="38"/>
  <c r="B21" i="38"/>
  <c r="B20" i="38"/>
  <c r="B19" i="38"/>
  <c r="B18" i="38"/>
  <c r="B17" i="38"/>
  <c r="B16" i="38"/>
  <c r="B15" i="38"/>
  <c r="B14" i="38"/>
  <c r="B13" i="38"/>
  <c r="B12" i="38"/>
  <c r="B11" i="38"/>
  <c r="B10" i="38"/>
  <c r="B9" i="38"/>
  <c r="B8" i="38"/>
  <c r="B7" i="38"/>
  <c r="B6" i="38"/>
  <c r="B5" i="38"/>
  <c r="B4" i="38"/>
  <c r="J61" i="17"/>
  <c r="J60" i="17"/>
  <c r="J62" i="17"/>
  <c r="J63" i="17"/>
  <c r="J64" i="17"/>
  <c r="J65" i="17"/>
  <c r="J205" i="17"/>
  <c r="J204" i="17"/>
  <c r="J160" i="20"/>
  <c r="J159" i="20"/>
  <c r="J29" i="20"/>
  <c r="J68" i="19" l="1"/>
  <c r="J67" i="19"/>
  <c r="J66" i="19"/>
  <c r="J8" i="12"/>
  <c r="J7" i="12"/>
  <c r="J6" i="12"/>
  <c r="C4" i="48" l="1"/>
  <c r="B5" i="48" s="1"/>
  <c r="C5" i="48" s="1"/>
  <c r="J11" i="48" l="1"/>
  <c r="C12" i="47"/>
  <c r="C11" i="47"/>
  <c r="C10" i="47"/>
  <c r="B11" i="47"/>
  <c r="B10" i="47"/>
  <c r="J10" i="47"/>
  <c r="J101" i="8"/>
  <c r="J12" i="47" l="1"/>
  <c r="J11" i="47"/>
  <c r="J14" i="47"/>
  <c r="J13" i="48" l="1"/>
  <c r="J15" i="47"/>
  <c r="J12" i="48"/>
  <c r="J19" i="48"/>
  <c r="J18" i="48"/>
  <c r="J17" i="48"/>
  <c r="J16" i="48"/>
  <c r="J15" i="48"/>
  <c r="J10" i="48"/>
  <c r="J8" i="48"/>
  <c r="J7" i="48"/>
  <c r="J6" i="48"/>
  <c r="J5" i="48"/>
  <c r="J4" i="48"/>
  <c r="J3" i="48"/>
  <c r="C3" i="48"/>
  <c r="B4" i="48" s="1"/>
  <c r="B6" i="48" l="1"/>
  <c r="C6" i="48" s="1"/>
  <c r="J8" i="47"/>
  <c r="J13" i="47"/>
  <c r="J9" i="47"/>
  <c r="J20" i="47"/>
  <c r="J19" i="47"/>
  <c r="J18" i="47"/>
  <c r="J17" i="47"/>
  <c r="J16" i="47"/>
  <c r="J7" i="47"/>
  <c r="J6" i="47"/>
  <c r="J5" i="47"/>
  <c r="J4" i="47"/>
  <c r="J3" i="47"/>
  <c r="C3" i="47"/>
  <c r="B4" i="47" s="1"/>
  <c r="C4" i="47" s="1"/>
  <c r="B5" i="47" s="1"/>
  <c r="C5" i="47" s="1"/>
  <c r="C3" i="8"/>
  <c r="B7" i="48" l="1"/>
  <c r="C7" i="48" s="1"/>
  <c r="B6" i="47"/>
  <c r="C6" i="47" s="1"/>
  <c r="B7" i="47" s="1"/>
  <c r="C7" i="47" s="1"/>
  <c r="B8" i="47" s="1"/>
  <c r="C8" i="47" s="1"/>
  <c r="B9" i="47" s="1"/>
  <c r="C9" i="47" s="1"/>
  <c r="J26" i="11"/>
  <c r="J28" i="20"/>
  <c r="B8" i="48" l="1"/>
  <c r="C8" i="48" s="1"/>
  <c r="B12" i="47"/>
  <c r="B13" i="47" s="1"/>
  <c r="C13" i="47" s="1"/>
  <c r="J63" i="16"/>
  <c r="B9" i="48" l="1"/>
  <c r="C9" i="48" s="1"/>
  <c r="B10" i="48" s="1"/>
  <c r="B14" i="47"/>
  <c r="C14" i="47" s="1"/>
  <c r="J21" i="7"/>
  <c r="C10" i="48" l="1"/>
  <c r="B11" i="48" s="1"/>
  <c r="B15" i="47"/>
  <c r="C15" i="47" s="1"/>
  <c r="B16" i="47" s="1"/>
  <c r="C16" i="47" s="1"/>
  <c r="B17" i="47" s="1"/>
  <c r="C17" i="47" s="1"/>
  <c r="B18" i="47" s="1"/>
  <c r="C18" i="47" s="1"/>
  <c r="B19" i="47" s="1"/>
  <c r="C19" i="47" s="1"/>
  <c r="B20" i="47" s="1"/>
  <c r="C20" i="47" s="1"/>
  <c r="B334" i="38"/>
  <c r="B3" i="38"/>
  <c r="C11" i="48" l="1"/>
  <c r="B12" i="48" s="1"/>
  <c r="J36" i="7"/>
  <c r="J35" i="7"/>
  <c r="B29" i="7"/>
  <c r="J20" i="7"/>
  <c r="C12" i="48" l="1"/>
  <c r="B13" i="48" s="1"/>
  <c r="C13" i="48" s="1"/>
  <c r="B14" i="48" s="1"/>
  <c r="C14" i="48" s="1"/>
  <c r="B15" i="48" s="1"/>
  <c r="C15" i="48" s="1"/>
  <c r="B16" i="48" s="1"/>
  <c r="C16" i="48" s="1"/>
  <c r="B17" i="48" s="1"/>
  <c r="C17" i="48" s="1"/>
  <c r="B18" i="48" s="1"/>
  <c r="C18" i="48" s="1"/>
  <c r="B19" i="48" s="1"/>
  <c r="C19" i="48" s="1"/>
  <c r="J34" i="5"/>
  <c r="C3" i="5"/>
  <c r="B4" i="5" s="1"/>
  <c r="C4" i="5" s="1"/>
  <c r="B5" i="5" s="1"/>
  <c r="C5" i="5" s="1"/>
  <c r="B6" i="5" s="1"/>
  <c r="C6" i="5" s="1"/>
  <c r="B7" i="5" s="1"/>
  <c r="C7" i="5" s="1"/>
  <c r="B8" i="5" s="1"/>
  <c r="C8" i="5" s="1"/>
  <c r="B9" i="5" s="1"/>
  <c r="C9" i="5" s="1"/>
  <c r="B10" i="5" s="1"/>
  <c r="C10" i="5" s="1"/>
  <c r="B11" i="5" s="1"/>
  <c r="C11" i="5" s="1"/>
  <c r="B12" i="5" s="1"/>
  <c r="C12" i="5" s="1"/>
  <c r="B13" i="5" s="1"/>
  <c r="C13" i="5" s="1"/>
  <c r="B14" i="5" s="1"/>
  <c r="C14" i="5" s="1"/>
  <c r="B15" i="5" s="1"/>
  <c r="C15" i="5" s="1"/>
  <c r="B16" i="5" s="1"/>
  <c r="C16" i="5" s="1"/>
  <c r="B17" i="5" s="1"/>
  <c r="C17" i="5" s="1"/>
  <c r="B18" i="5" s="1"/>
  <c r="C18" i="5" s="1"/>
  <c r="B19" i="5" s="1"/>
  <c r="C19" i="5" s="1"/>
  <c r="B20" i="5" s="1"/>
  <c r="C20" i="5" s="1"/>
  <c r="B21" i="5" s="1"/>
  <c r="C21" i="5" s="1"/>
  <c r="B22" i="5" s="1"/>
  <c r="C22" i="5" s="1"/>
  <c r="B23" i="5" s="1"/>
  <c r="C23" i="5" s="1"/>
  <c r="B24" i="5" s="1"/>
  <c r="C24" i="5" s="1"/>
  <c r="B25" i="5" s="1"/>
  <c r="C25" i="5" s="1"/>
  <c r="B26" i="5" s="1"/>
  <c r="C26" i="5" s="1"/>
  <c r="B27" i="5" s="1"/>
  <c r="C27" i="5" s="1"/>
  <c r="B28" i="5" s="1"/>
  <c r="C28" i="5" s="1"/>
  <c r="B29" i="5" s="1"/>
  <c r="C29" i="5" s="1"/>
  <c r="B30" i="5" s="1"/>
  <c r="C30" i="5" s="1"/>
  <c r="B31" i="5" s="1"/>
  <c r="C31" i="5" s="1"/>
  <c r="B32" i="5" s="1"/>
  <c r="C32" i="5" s="1"/>
  <c r="B33" i="5" s="1"/>
  <c r="C33" i="5" s="1"/>
  <c r="B34" i="5" s="1"/>
  <c r="C34" i="5" s="1"/>
  <c r="B35" i="5" s="1"/>
  <c r="C35" i="5" s="1"/>
  <c r="B36" i="5" s="1"/>
  <c r="C36" i="5" s="1"/>
  <c r="B37" i="5" s="1"/>
  <c r="C37" i="5" s="1"/>
  <c r="B38" i="5" s="1"/>
  <c r="C38" i="5" s="1"/>
  <c r="B39" i="5" s="1"/>
  <c r="C39" i="5" s="1"/>
  <c r="B40" i="5" s="1"/>
  <c r="C40" i="5" s="1"/>
  <c r="B41" i="5" s="1"/>
  <c r="C41" i="5" s="1"/>
  <c r="B42" i="5" s="1"/>
  <c r="C42" i="5" s="1"/>
  <c r="B43" i="5" s="1"/>
  <c r="C43" i="5" s="1"/>
  <c r="B44" i="5" s="1"/>
  <c r="C44" i="5" s="1"/>
  <c r="J27" i="20"/>
  <c r="J65" i="19"/>
  <c r="J64" i="19"/>
  <c r="J203" i="17"/>
  <c r="J171" i="17"/>
  <c r="J202" i="17"/>
  <c r="J59" i="17"/>
  <c r="J58" i="17"/>
  <c r="J101" i="16"/>
  <c r="J59" i="16"/>
  <c r="J87" i="11"/>
  <c r="J86" i="11"/>
  <c r="J85" i="11"/>
  <c r="J84" i="11"/>
  <c r="J83" i="11"/>
  <c r="J82" i="11"/>
  <c r="J81" i="11"/>
  <c r="J55" i="8"/>
  <c r="J54" i="8"/>
  <c r="J53" i="8"/>
  <c r="J52" i="8"/>
  <c r="J17" i="28"/>
  <c r="J16" i="28"/>
  <c r="J15" i="28"/>
  <c r="J13" i="28"/>
  <c r="J12" i="28"/>
  <c r="J11" i="28"/>
  <c r="J10" i="28"/>
  <c r="J9" i="28"/>
  <c r="J8" i="28"/>
  <c r="J7" i="28"/>
  <c r="J6" i="28"/>
  <c r="J5" i="28"/>
  <c r="J4" i="28"/>
  <c r="J3" i="28"/>
  <c r="J20" i="27"/>
  <c r="J19" i="27"/>
  <c r="J18" i="27"/>
  <c r="J16" i="27"/>
  <c r="J15" i="27"/>
  <c r="J14" i="27"/>
  <c r="J13" i="27"/>
  <c r="J12" i="27"/>
  <c r="J11" i="27"/>
  <c r="J10" i="27"/>
  <c r="J9" i="27"/>
  <c r="J8" i="27"/>
  <c r="J7" i="27"/>
  <c r="J6" i="27"/>
  <c r="J5" i="27"/>
  <c r="J4" i="27"/>
  <c r="J3" i="27"/>
  <c r="J46" i="7"/>
  <c r="J45" i="7"/>
  <c r="J44" i="7"/>
  <c r="J43" i="7"/>
  <c r="J42" i="7"/>
  <c r="J41" i="7"/>
  <c r="J40" i="7"/>
  <c r="J39" i="7"/>
  <c r="J38" i="7"/>
  <c r="J37" i="7"/>
  <c r="J34" i="7"/>
  <c r="J33" i="7"/>
  <c r="J32" i="7"/>
  <c r="J31" i="7"/>
  <c r="J30" i="7"/>
  <c r="J29" i="7"/>
  <c r="J28" i="7"/>
  <c r="J27" i="7"/>
  <c r="J26" i="7"/>
  <c r="J25" i="7"/>
  <c r="J24" i="7"/>
  <c r="J23" i="7"/>
  <c r="J22" i="7"/>
  <c r="J18" i="7"/>
  <c r="J17" i="7"/>
  <c r="J16" i="7"/>
  <c r="J15" i="7"/>
  <c r="J14" i="7"/>
  <c r="J12" i="7"/>
  <c r="J11" i="7"/>
  <c r="J10" i="7"/>
  <c r="J9" i="7"/>
  <c r="J8" i="7"/>
  <c r="J7" i="7"/>
  <c r="J6" i="7"/>
  <c r="J5" i="7"/>
  <c r="J4" i="7"/>
  <c r="J3" i="7"/>
  <c r="J49" i="6"/>
  <c r="J48" i="6"/>
  <c r="J47" i="6"/>
  <c r="J46" i="6"/>
  <c r="J45" i="6"/>
  <c r="J33" i="6"/>
  <c r="J32" i="6"/>
  <c r="J31" i="6"/>
  <c r="J30" i="6"/>
  <c r="J29" i="6"/>
  <c r="J27" i="6"/>
  <c r="J26" i="6"/>
  <c r="J25" i="6"/>
  <c r="J24" i="6"/>
  <c r="J23" i="6"/>
  <c r="J22" i="6"/>
  <c r="J21" i="6"/>
  <c r="J19" i="6"/>
  <c r="J18" i="6"/>
  <c r="J17" i="6"/>
  <c r="J16" i="6"/>
  <c r="J15" i="6"/>
  <c r="J13" i="6"/>
  <c r="J12" i="6"/>
  <c r="J11" i="6"/>
  <c r="J10" i="6"/>
  <c r="J9" i="6"/>
  <c r="J8" i="6"/>
  <c r="J7" i="6"/>
  <c r="J6" i="6"/>
  <c r="J5" i="6"/>
  <c r="J4" i="6"/>
  <c r="J3" i="6"/>
  <c r="J44" i="5"/>
  <c r="J43" i="5"/>
  <c r="J42" i="5"/>
  <c r="J41" i="5"/>
  <c r="J40" i="5"/>
  <c r="J39" i="5"/>
  <c r="J38" i="5"/>
  <c r="J37" i="5"/>
  <c r="J36" i="5"/>
  <c r="J35" i="5"/>
  <c r="J33" i="5"/>
  <c r="J32" i="5"/>
  <c r="J31" i="5"/>
  <c r="J30" i="5"/>
  <c r="J29" i="5"/>
  <c r="J28" i="5"/>
  <c r="J27" i="5"/>
  <c r="J26" i="5"/>
  <c r="J25" i="5"/>
  <c r="J24" i="5"/>
  <c r="J23" i="5"/>
  <c r="J21" i="5"/>
  <c r="J20" i="5"/>
  <c r="J18" i="5"/>
  <c r="J17" i="5"/>
  <c r="J16" i="5"/>
  <c r="J15" i="5"/>
  <c r="J14" i="5"/>
  <c r="J12" i="5"/>
  <c r="J11" i="5"/>
  <c r="J10" i="5"/>
  <c r="J9" i="5"/>
  <c r="J8" i="5"/>
  <c r="J7" i="5"/>
  <c r="J6" i="5"/>
  <c r="J5" i="5"/>
  <c r="J4" i="5"/>
  <c r="J3" i="5"/>
  <c r="J41" i="26"/>
  <c r="J40" i="26"/>
  <c r="J39" i="26"/>
  <c r="J38" i="26"/>
  <c r="J37" i="26"/>
  <c r="J36" i="26"/>
  <c r="J35" i="26"/>
  <c r="J34" i="26"/>
  <c r="J33" i="26"/>
  <c r="J32" i="26"/>
  <c r="J31" i="26"/>
  <c r="J30" i="26"/>
  <c r="J28" i="26"/>
  <c r="J27" i="26"/>
  <c r="J26" i="26"/>
  <c r="J25" i="26"/>
  <c r="J23" i="26"/>
  <c r="J21" i="26"/>
  <c r="J20" i="26"/>
  <c r="J19" i="26"/>
  <c r="J18" i="26"/>
  <c r="J17" i="26"/>
  <c r="J16" i="26"/>
  <c r="J14" i="26"/>
  <c r="J12" i="26"/>
  <c r="J11" i="26"/>
  <c r="J10" i="26"/>
  <c r="J8" i="26"/>
  <c r="J7" i="26"/>
  <c r="J6" i="26"/>
  <c r="J5" i="26"/>
  <c r="J4" i="26"/>
  <c r="J3" i="26"/>
  <c r="J31" i="25"/>
  <c r="J30" i="25"/>
  <c r="J29" i="25"/>
  <c r="J28" i="25"/>
  <c r="J25" i="25"/>
  <c r="J24" i="25"/>
  <c r="J23" i="25"/>
  <c r="J22" i="25"/>
  <c r="J21" i="25"/>
  <c r="J19" i="25"/>
  <c r="J18" i="25"/>
  <c r="J17" i="25"/>
  <c r="J16" i="25"/>
  <c r="J15" i="25"/>
  <c r="J14" i="25"/>
  <c r="J13" i="25"/>
  <c r="J12" i="25"/>
  <c r="J10" i="25"/>
  <c r="J9" i="25"/>
  <c r="J8" i="25"/>
  <c r="J7" i="25"/>
  <c r="J6" i="25"/>
  <c r="J5" i="25"/>
  <c r="J4" i="25"/>
  <c r="J3" i="25"/>
  <c r="J23" i="24"/>
  <c r="J22" i="24"/>
  <c r="J21" i="24"/>
  <c r="J20" i="24"/>
  <c r="J19" i="24"/>
  <c r="J18" i="24"/>
  <c r="J16" i="24"/>
  <c r="J15" i="24"/>
  <c r="J13" i="24"/>
  <c r="J12" i="24"/>
  <c r="J11" i="24"/>
  <c r="J10" i="24"/>
  <c r="J9" i="24"/>
  <c r="J8" i="24"/>
  <c r="J7" i="24"/>
  <c r="J6" i="24"/>
  <c r="J5" i="24"/>
  <c r="J4" i="24"/>
  <c r="J3" i="24"/>
  <c r="J44" i="23"/>
  <c r="J43" i="23"/>
  <c r="J42" i="23"/>
  <c r="J41" i="23"/>
  <c r="J40" i="23"/>
  <c r="J39" i="23"/>
  <c r="J38" i="23"/>
  <c r="J37" i="23"/>
  <c r="J36" i="23"/>
  <c r="J34" i="23"/>
  <c r="J33" i="23"/>
  <c r="J32" i="23"/>
  <c r="J31" i="23"/>
  <c r="J30" i="23"/>
  <c r="J29" i="23"/>
  <c r="J27" i="23"/>
  <c r="J25" i="23"/>
  <c r="J23" i="23"/>
  <c r="J22" i="23"/>
  <c r="J21" i="23"/>
  <c r="J20" i="23"/>
  <c r="J19" i="23"/>
  <c r="J18" i="23"/>
  <c r="J16" i="23"/>
  <c r="J15" i="23"/>
  <c r="J13" i="23"/>
  <c r="J12" i="23"/>
  <c r="J11" i="23"/>
  <c r="J10" i="23"/>
  <c r="J9" i="23"/>
  <c r="J8" i="23"/>
  <c r="J7" i="23"/>
  <c r="J6" i="23"/>
  <c r="J5" i="23"/>
  <c r="J4" i="23"/>
  <c r="J3" i="23"/>
  <c r="J76" i="22" l="1"/>
  <c r="J75" i="22"/>
  <c r="J74" i="22"/>
  <c r="J73" i="22"/>
  <c r="J72" i="22"/>
  <c r="J71" i="22"/>
  <c r="J70" i="22"/>
  <c r="J69" i="22"/>
  <c r="J68" i="22"/>
  <c r="J67" i="22"/>
  <c r="J66" i="22"/>
  <c r="J65" i="22"/>
  <c r="J64" i="22"/>
  <c r="J62" i="22"/>
  <c r="J61" i="22"/>
  <c r="J60" i="22"/>
  <c r="J59" i="22"/>
  <c r="J58" i="22"/>
  <c r="J57" i="22"/>
  <c r="J56" i="22"/>
  <c r="J55" i="22"/>
  <c r="J54" i="22"/>
  <c r="J53" i="22"/>
  <c r="J52" i="22"/>
  <c r="J51" i="22"/>
  <c r="J50" i="22"/>
  <c r="J49" i="22"/>
  <c r="J48" i="22"/>
  <c r="J47" i="22"/>
  <c r="J46" i="22"/>
  <c r="J45" i="22"/>
  <c r="J44" i="22"/>
  <c r="J43" i="22"/>
  <c r="J42" i="22"/>
  <c r="J40" i="22"/>
  <c r="J39" i="22"/>
  <c r="J37" i="22"/>
  <c r="J36" i="22"/>
  <c r="J35" i="22"/>
  <c r="J34" i="22"/>
  <c r="J33" i="22"/>
  <c r="J32" i="22"/>
  <c r="J31" i="22"/>
  <c r="J30" i="22"/>
  <c r="J27" i="22"/>
  <c r="J25" i="22"/>
  <c r="J24" i="22"/>
  <c r="J23" i="22"/>
  <c r="J22" i="22"/>
  <c r="J21" i="22"/>
  <c r="J20" i="22"/>
  <c r="J19" i="22"/>
  <c r="J18" i="22"/>
  <c r="J16" i="22"/>
  <c r="J15" i="22"/>
  <c r="J13" i="22"/>
  <c r="J12" i="22"/>
  <c r="J11" i="22"/>
  <c r="J10" i="22"/>
  <c r="J9" i="22"/>
  <c r="J8" i="22"/>
  <c r="J7" i="22"/>
  <c r="J6" i="22"/>
  <c r="J5" i="22"/>
  <c r="J4" i="22"/>
  <c r="J3" i="22"/>
  <c r="J35" i="21"/>
  <c r="J34" i="21"/>
  <c r="J33" i="21"/>
  <c r="J32" i="21"/>
  <c r="J31" i="21"/>
  <c r="J28" i="21"/>
  <c r="J27" i="21"/>
  <c r="J24" i="21"/>
  <c r="J23" i="21"/>
  <c r="J21" i="21"/>
  <c r="J20" i="21"/>
  <c r="J19" i="21"/>
  <c r="J18" i="21"/>
  <c r="J17" i="21"/>
  <c r="J15" i="21"/>
  <c r="J13" i="21"/>
  <c r="J12" i="21"/>
  <c r="J11" i="21"/>
  <c r="J10" i="21"/>
  <c r="J9" i="21"/>
  <c r="J8" i="21"/>
  <c r="J7" i="21"/>
  <c r="J6" i="21"/>
  <c r="J5" i="21"/>
  <c r="J4" i="21"/>
  <c r="J3" i="21"/>
  <c r="J158" i="20"/>
  <c r="J157" i="20"/>
  <c r="J156" i="20"/>
  <c r="J155" i="20"/>
  <c r="J154" i="20"/>
  <c r="J153" i="20"/>
  <c r="J152" i="20"/>
  <c r="J151" i="20"/>
  <c r="J150" i="20"/>
  <c r="J149" i="20"/>
  <c r="J148" i="20"/>
  <c r="J147" i="20"/>
  <c r="J146" i="20"/>
  <c r="J145" i="20"/>
  <c r="J144" i="20"/>
  <c r="J143" i="20"/>
  <c r="J142" i="20"/>
  <c r="J141" i="20"/>
  <c r="J140" i="20"/>
  <c r="J139" i="20"/>
  <c r="J138" i="20"/>
  <c r="J137" i="20"/>
  <c r="J136" i="20"/>
  <c r="J135" i="20"/>
  <c r="J134" i="20"/>
  <c r="J133" i="20"/>
  <c r="J132" i="20"/>
  <c r="J131" i="20"/>
  <c r="J130" i="20"/>
  <c r="J129" i="20"/>
  <c r="J128" i="20"/>
  <c r="J127" i="20"/>
  <c r="J126" i="20"/>
  <c r="J125" i="20"/>
  <c r="J124" i="20"/>
  <c r="J123" i="20"/>
  <c r="J122" i="20"/>
  <c r="J121" i="20"/>
  <c r="J120" i="20"/>
  <c r="J119" i="20"/>
  <c r="J118" i="20"/>
  <c r="J117" i="20"/>
  <c r="J116" i="20"/>
  <c r="J115" i="20"/>
  <c r="J114" i="20"/>
  <c r="J113" i="20"/>
  <c r="J112" i="20"/>
  <c r="J111" i="20"/>
  <c r="J110" i="20"/>
  <c r="J109" i="20"/>
  <c r="J108" i="20"/>
  <c r="J107" i="20"/>
  <c r="J106" i="20"/>
  <c r="J105" i="20"/>
  <c r="J104" i="20"/>
  <c r="J103" i="20"/>
  <c r="J102" i="20"/>
  <c r="J101" i="20"/>
  <c r="J100" i="20"/>
  <c r="J99" i="20"/>
  <c r="J98" i="20"/>
  <c r="J97" i="20"/>
  <c r="J96" i="20"/>
  <c r="J95" i="20"/>
  <c r="J94" i="20"/>
  <c r="J93" i="20"/>
  <c r="J92" i="20"/>
  <c r="J91" i="20"/>
  <c r="J90" i="20"/>
  <c r="J89" i="20"/>
  <c r="J88" i="20"/>
  <c r="J87" i="20"/>
  <c r="J86" i="20"/>
  <c r="J85" i="20"/>
  <c r="J84" i="20"/>
  <c r="J83" i="20"/>
  <c r="J82" i="20"/>
  <c r="J81" i="20"/>
  <c r="J80" i="20"/>
  <c r="J79" i="20"/>
  <c r="J78" i="20"/>
  <c r="J77" i="20"/>
  <c r="J76" i="20"/>
  <c r="J75" i="20"/>
  <c r="J73" i="20"/>
  <c r="J72" i="20"/>
  <c r="J71" i="20"/>
  <c r="J70" i="20"/>
  <c r="J69" i="20"/>
  <c r="J68" i="20"/>
  <c r="J67" i="20"/>
  <c r="J66" i="20"/>
  <c r="J65" i="20"/>
  <c r="J64" i="20"/>
  <c r="J63" i="20"/>
  <c r="J62" i="20"/>
  <c r="J61" i="20"/>
  <c r="J60" i="20"/>
  <c r="J59" i="20"/>
  <c r="J58" i="20"/>
  <c r="J57" i="20"/>
  <c r="J56" i="20"/>
  <c r="J55" i="20"/>
  <c r="J53" i="20"/>
  <c r="J52" i="20"/>
  <c r="J51" i="20"/>
  <c r="J50" i="20"/>
  <c r="J49" i="20"/>
  <c r="J48" i="20"/>
  <c r="J47" i="20"/>
  <c r="J46" i="20"/>
  <c r="J45" i="20"/>
  <c r="J44" i="20"/>
  <c r="J43" i="20"/>
  <c r="J42" i="20"/>
  <c r="J41" i="20"/>
  <c r="J40" i="20"/>
  <c r="J38" i="20"/>
  <c r="J37" i="20"/>
  <c r="J36" i="20"/>
  <c r="J35" i="20"/>
  <c r="J34" i="20"/>
  <c r="J33" i="20"/>
  <c r="J32" i="20"/>
  <c r="J31" i="20"/>
  <c r="J26" i="20"/>
  <c r="J25" i="20"/>
  <c r="J24" i="20"/>
  <c r="J22" i="20"/>
  <c r="J21" i="20"/>
  <c r="J20" i="20"/>
  <c r="J19" i="20"/>
  <c r="J18" i="20"/>
  <c r="J17" i="20"/>
  <c r="J15" i="20"/>
  <c r="J14" i="20"/>
  <c r="J13" i="20"/>
  <c r="J12" i="20"/>
  <c r="J11" i="20"/>
  <c r="J10" i="20"/>
  <c r="J9" i="20"/>
  <c r="J8" i="20"/>
  <c r="J7" i="20"/>
  <c r="J6" i="20"/>
  <c r="J5" i="20"/>
  <c r="J4" i="20"/>
  <c r="J3" i="20"/>
  <c r="J117" i="19"/>
  <c r="J116" i="19"/>
  <c r="J115" i="19"/>
  <c r="J114" i="19"/>
  <c r="J113" i="19"/>
  <c r="J112" i="19"/>
  <c r="J111" i="19"/>
  <c r="J110" i="19"/>
  <c r="J109" i="19"/>
  <c r="J108" i="19"/>
  <c r="J107" i="19"/>
  <c r="J106" i="19"/>
  <c r="J105" i="19"/>
  <c r="J104" i="19"/>
  <c r="J103" i="19"/>
  <c r="J102" i="19"/>
  <c r="J101" i="19"/>
  <c r="J100" i="19"/>
  <c r="J99" i="19"/>
  <c r="J98" i="19"/>
  <c r="J97" i="19"/>
  <c r="J96" i="19"/>
  <c r="J95" i="19"/>
  <c r="J94" i="19"/>
  <c r="J93" i="19"/>
  <c r="J92" i="19"/>
  <c r="J91" i="19"/>
  <c r="J90" i="19"/>
  <c r="J89" i="19"/>
  <c r="J88" i="19"/>
  <c r="J87" i="19"/>
  <c r="J86" i="19"/>
  <c r="J85" i="19"/>
  <c r="J84" i="19"/>
  <c r="J83" i="19"/>
  <c r="J82" i="19"/>
  <c r="J81" i="19"/>
  <c r="J80" i="19"/>
  <c r="J79" i="19"/>
  <c r="J78" i="19"/>
  <c r="J77" i="19"/>
  <c r="J76" i="19"/>
  <c r="J75" i="19"/>
  <c r="J74" i="19"/>
  <c r="J72" i="19"/>
  <c r="J71" i="19"/>
  <c r="J70" i="19"/>
  <c r="J63" i="19"/>
  <c r="J62" i="19"/>
  <c r="J61" i="19"/>
  <c r="J60" i="19"/>
  <c r="J59" i="19"/>
  <c r="J58" i="19"/>
  <c r="J57" i="19"/>
  <c r="J56" i="19"/>
  <c r="J55" i="19"/>
  <c r="J54" i="19"/>
  <c r="J53" i="19"/>
  <c r="J52" i="19"/>
  <c r="J51" i="19"/>
  <c r="J50" i="19"/>
  <c r="J49" i="19"/>
  <c r="J48" i="19"/>
  <c r="J47" i="19"/>
  <c r="J46" i="19"/>
  <c r="J45" i="19"/>
  <c r="J44" i="19"/>
  <c r="J43" i="19"/>
  <c r="J42" i="19"/>
  <c r="J41" i="19"/>
  <c r="J40" i="19"/>
  <c r="J39" i="19"/>
  <c r="J38" i="19"/>
  <c r="J37" i="19"/>
  <c r="J36" i="19"/>
  <c r="J35" i="19"/>
  <c r="J34" i="19"/>
  <c r="J33" i="19"/>
  <c r="J32" i="19"/>
  <c r="J31" i="19"/>
  <c r="J30" i="19"/>
  <c r="J29" i="19"/>
  <c r="J27" i="19"/>
  <c r="J26" i="19"/>
  <c r="J25" i="19"/>
  <c r="J24" i="19"/>
  <c r="J23" i="19"/>
  <c r="J22" i="19"/>
  <c r="J21" i="19"/>
  <c r="J20" i="19"/>
  <c r="J19" i="19"/>
  <c r="J18" i="19"/>
  <c r="J17" i="19"/>
  <c r="J16" i="19"/>
  <c r="J15" i="19"/>
  <c r="J14" i="19"/>
  <c r="J13" i="19"/>
  <c r="J12" i="19"/>
  <c r="J11" i="19"/>
  <c r="J10" i="19"/>
  <c r="J9" i="19"/>
  <c r="J8" i="19"/>
  <c r="J7" i="19"/>
  <c r="J6" i="19"/>
  <c r="J5" i="19"/>
  <c r="J4" i="19"/>
  <c r="J3" i="19"/>
  <c r="J56" i="18"/>
  <c r="J55" i="18"/>
  <c r="J54" i="18"/>
  <c r="J53" i="18"/>
  <c r="J52" i="18"/>
  <c r="J51" i="18"/>
  <c r="J50" i="18"/>
  <c r="J47" i="18"/>
  <c r="J46" i="18"/>
  <c r="J45" i="18"/>
  <c r="J44" i="18"/>
  <c r="J43" i="18"/>
  <c r="J41" i="18"/>
  <c r="J24" i="18"/>
  <c r="J23" i="18"/>
  <c r="J22" i="18"/>
  <c r="J21" i="18"/>
  <c r="J20" i="18"/>
  <c r="J19" i="18"/>
  <c r="J18" i="18"/>
  <c r="J17" i="18"/>
  <c r="J16" i="18"/>
  <c r="J15" i="18"/>
  <c r="J14" i="18"/>
  <c r="J13" i="18"/>
  <c r="J12" i="18"/>
  <c r="J11" i="18"/>
  <c r="J10" i="18"/>
  <c r="J9" i="18"/>
  <c r="J8" i="18"/>
  <c r="J7" i="18"/>
  <c r="J6" i="18"/>
  <c r="J5" i="18"/>
  <c r="J4" i="18"/>
  <c r="J3" i="18"/>
  <c r="J201" i="17"/>
  <c r="J200" i="17"/>
  <c r="J199" i="17"/>
  <c r="J198" i="17"/>
  <c r="J197" i="17"/>
  <c r="J196" i="17"/>
  <c r="J195" i="17"/>
  <c r="J194" i="17"/>
  <c r="J193" i="17"/>
  <c r="J192" i="17"/>
  <c r="J191" i="17"/>
  <c r="J190" i="17"/>
  <c r="J189" i="17"/>
  <c r="J188" i="17"/>
  <c r="J187" i="17"/>
  <c r="J186" i="17"/>
  <c r="J185" i="17"/>
  <c r="J184" i="17"/>
  <c r="J183" i="17"/>
  <c r="J182" i="17"/>
  <c r="J181" i="17"/>
  <c r="J180" i="17"/>
  <c r="J179" i="17"/>
  <c r="J178" i="17"/>
  <c r="J177" i="17"/>
  <c r="J176" i="17"/>
  <c r="J175" i="17"/>
  <c r="J174" i="17"/>
  <c r="J173" i="17"/>
  <c r="J172" i="17"/>
  <c r="J170" i="17"/>
  <c r="J169" i="17"/>
  <c r="J168" i="17"/>
  <c r="J167" i="17"/>
  <c r="J166" i="17"/>
  <c r="J165" i="17"/>
  <c r="J164" i="17"/>
  <c r="J163" i="17"/>
  <c r="J162" i="17"/>
  <c r="J161" i="17"/>
  <c r="J160" i="17"/>
  <c r="J159" i="17"/>
  <c r="J158" i="17"/>
  <c r="J157" i="17"/>
  <c r="J156" i="17"/>
  <c r="J155" i="17"/>
  <c r="J154" i="17"/>
  <c r="J153" i="17"/>
  <c r="J152" i="17"/>
  <c r="J151" i="17"/>
  <c r="J150" i="17"/>
  <c r="J149" i="17"/>
  <c r="J148" i="17"/>
  <c r="J147" i="17"/>
  <c r="J146" i="17"/>
  <c r="J145" i="17"/>
  <c r="J144" i="17"/>
  <c r="J143" i="17"/>
  <c r="J142" i="17"/>
  <c r="J141" i="17"/>
  <c r="J140" i="17"/>
  <c r="J139" i="17"/>
  <c r="J138" i="17"/>
  <c r="J137" i="17"/>
  <c r="J136" i="17"/>
  <c r="J135" i="17"/>
  <c r="J134" i="17"/>
  <c r="J133" i="17"/>
  <c r="J132" i="17"/>
  <c r="J131" i="17"/>
  <c r="J130" i="17"/>
  <c r="J129" i="17"/>
  <c r="J128" i="17"/>
  <c r="J127" i="17"/>
  <c r="J126" i="17"/>
  <c r="J125" i="17"/>
  <c r="J124" i="17"/>
  <c r="J123" i="17"/>
  <c r="J122" i="17"/>
  <c r="J121" i="17"/>
  <c r="J120" i="17"/>
  <c r="J119" i="17"/>
  <c r="J118" i="17"/>
  <c r="J117" i="17"/>
  <c r="J116" i="17"/>
  <c r="J115" i="17"/>
  <c r="J114" i="17"/>
  <c r="J113" i="17"/>
  <c r="J112" i="17"/>
  <c r="J110" i="17"/>
  <c r="J109" i="17"/>
  <c r="J108" i="17"/>
  <c r="J107" i="17"/>
  <c r="J106" i="17"/>
  <c r="J105" i="17"/>
  <c r="J104" i="17"/>
  <c r="J103" i="17"/>
  <c r="J102" i="17"/>
  <c r="J101" i="17"/>
  <c r="J100" i="17"/>
  <c r="J99" i="17"/>
  <c r="J98" i="17"/>
  <c r="J97" i="17"/>
  <c r="J96" i="17"/>
  <c r="J95" i="17"/>
  <c r="J94" i="17"/>
  <c r="J93" i="17"/>
  <c r="J92" i="17"/>
  <c r="J91" i="17"/>
  <c r="J90" i="17"/>
  <c r="J89" i="17"/>
  <c r="J88" i="17"/>
  <c r="J86" i="17"/>
  <c r="J85" i="17"/>
  <c r="J84" i="17"/>
  <c r="J83" i="17"/>
  <c r="J82" i="17"/>
  <c r="J81" i="17"/>
  <c r="J80" i="17"/>
  <c r="J79" i="17"/>
  <c r="J78" i="17"/>
  <c r="J77" i="17"/>
  <c r="J76" i="17"/>
  <c r="J75" i="17"/>
  <c r="J74" i="17"/>
  <c r="J73" i="17"/>
  <c r="J72" i="17"/>
  <c r="J71" i="17"/>
  <c r="J70" i="17"/>
  <c r="J68" i="17"/>
  <c r="J67" i="17"/>
  <c r="J66" i="17"/>
  <c r="J57" i="17"/>
  <c r="J56" i="17"/>
  <c r="J55" i="17"/>
  <c r="J54" i="17"/>
  <c r="J53" i="17"/>
  <c r="J52" i="17"/>
  <c r="J51" i="17"/>
  <c r="J50" i="17"/>
  <c r="J49" i="17"/>
  <c r="J48" i="17"/>
  <c r="J47" i="17"/>
  <c r="J46" i="17"/>
  <c r="J45" i="17"/>
  <c r="J44" i="17"/>
  <c r="J43" i="17"/>
  <c r="J42" i="17"/>
  <c r="J41" i="17"/>
  <c r="J40" i="17"/>
  <c r="J39" i="17"/>
  <c r="J38" i="17"/>
  <c r="J37" i="17"/>
  <c r="J36" i="17"/>
  <c r="J35" i="17"/>
  <c r="J34" i="17"/>
  <c r="J33" i="17"/>
  <c r="J32" i="17"/>
  <c r="J31" i="17"/>
  <c r="J30" i="17"/>
  <c r="J29" i="17"/>
  <c r="J27" i="17"/>
  <c r="J26" i="17"/>
  <c r="J25" i="17"/>
  <c r="J24" i="17"/>
  <c r="J23" i="17"/>
  <c r="J22" i="17"/>
  <c r="J21" i="17"/>
  <c r="J20" i="17"/>
  <c r="J19" i="17"/>
  <c r="J18" i="17"/>
  <c r="J16" i="17"/>
  <c r="J15" i="17"/>
  <c r="J14" i="17"/>
  <c r="J13" i="17"/>
  <c r="J12" i="17"/>
  <c r="J11" i="17"/>
  <c r="J10" i="17"/>
  <c r="J9" i="17"/>
  <c r="J8" i="17"/>
  <c r="J7" i="17"/>
  <c r="J6" i="17"/>
  <c r="J5" i="17"/>
  <c r="J4" i="17"/>
  <c r="J3" i="17"/>
  <c r="J100" i="16"/>
  <c r="J99" i="16"/>
  <c r="J98" i="16"/>
  <c r="J97" i="16"/>
  <c r="J96" i="16"/>
  <c r="J95" i="16"/>
  <c r="J94" i="16"/>
  <c r="J93" i="16"/>
  <c r="J92" i="16"/>
  <c r="J91" i="16"/>
  <c r="J90" i="16"/>
  <c r="J89" i="16"/>
  <c r="J88" i="16"/>
  <c r="J87" i="16"/>
  <c r="J86" i="16"/>
  <c r="J85" i="16"/>
  <c r="J84" i="16"/>
  <c r="J83" i="16"/>
  <c r="J82" i="16"/>
  <c r="J81" i="16"/>
  <c r="J80" i="16"/>
  <c r="J79" i="16"/>
  <c r="J78" i="16"/>
  <c r="J77" i="16"/>
  <c r="J76" i="16"/>
  <c r="J75" i="16"/>
  <c r="J74" i="16"/>
  <c r="J73" i="16"/>
  <c r="J72" i="16"/>
  <c r="J71" i="16"/>
  <c r="J70" i="16"/>
  <c r="J69" i="16"/>
  <c r="J68" i="16"/>
  <c r="J67" i="16"/>
  <c r="J66" i="16"/>
  <c r="J65" i="16"/>
  <c r="J64" i="16"/>
  <c r="J62" i="16"/>
  <c r="J61" i="16"/>
  <c r="J58" i="16"/>
  <c r="J57" i="16"/>
  <c r="J56" i="16"/>
  <c r="J55" i="16"/>
  <c r="J54" i="16"/>
  <c r="J53" i="16"/>
  <c r="J52" i="16"/>
  <c r="J51" i="16"/>
  <c r="J50" i="16"/>
  <c r="J49" i="16"/>
  <c r="J48" i="16"/>
  <c r="J47" i="16"/>
  <c r="J46" i="16"/>
  <c r="J45" i="16"/>
  <c r="J44" i="16"/>
  <c r="J43" i="16"/>
  <c r="J42" i="16"/>
  <c r="J41" i="16"/>
  <c r="J40" i="16"/>
  <c r="J39" i="16"/>
  <c r="J38" i="16"/>
  <c r="J37" i="16"/>
  <c r="J36" i="16"/>
  <c r="J35" i="16"/>
  <c r="J34" i="16"/>
  <c r="J33" i="16"/>
  <c r="J32" i="16"/>
  <c r="J31" i="16"/>
  <c r="J30" i="16"/>
  <c r="J29" i="16"/>
  <c r="J27" i="16"/>
  <c r="J26" i="16"/>
  <c r="J25" i="16"/>
  <c r="J24" i="16"/>
  <c r="J23" i="16"/>
  <c r="J22" i="16"/>
  <c r="J21" i="16"/>
  <c r="J20" i="16"/>
  <c r="J19" i="16"/>
  <c r="J18" i="16"/>
  <c r="J17" i="16"/>
  <c r="J16" i="16"/>
  <c r="J15" i="16"/>
  <c r="J14" i="16"/>
  <c r="J13" i="16"/>
  <c r="J12" i="16"/>
  <c r="J11" i="16"/>
  <c r="J10" i="16"/>
  <c r="J9" i="16"/>
  <c r="J8" i="16"/>
  <c r="J7" i="16"/>
  <c r="J6" i="16"/>
  <c r="J5" i="16"/>
  <c r="J4" i="16"/>
  <c r="J3" i="16"/>
  <c r="J17" i="43"/>
  <c r="J16" i="43"/>
  <c r="J15" i="43"/>
  <c r="J14" i="43"/>
  <c r="J13" i="43"/>
  <c r="J12" i="43"/>
  <c r="J11" i="43"/>
  <c r="J10" i="43"/>
  <c r="J9" i="43"/>
  <c r="J8" i="43"/>
  <c r="J7" i="43"/>
  <c r="J6" i="43"/>
  <c r="J5" i="43"/>
  <c r="J4" i="43"/>
  <c r="J3" i="43"/>
  <c r="J28" i="14"/>
  <c r="J26" i="14"/>
  <c r="J25" i="14"/>
  <c r="J24" i="14"/>
  <c r="J23" i="14"/>
  <c r="J22" i="14"/>
  <c r="J20" i="14"/>
  <c r="J18" i="14"/>
  <c r="J17" i="14"/>
  <c r="J16" i="14"/>
  <c r="J15" i="14"/>
  <c r="J14" i="14"/>
  <c r="J12" i="14"/>
  <c r="J11" i="14"/>
  <c r="J10" i="14"/>
  <c r="J9" i="14"/>
  <c r="J8" i="14"/>
  <c r="J7" i="14"/>
  <c r="J6" i="14"/>
  <c r="J5" i="14"/>
  <c r="J4" i="14"/>
  <c r="J3" i="14"/>
  <c r="J52" i="15"/>
  <c r="J51" i="15"/>
  <c r="J50" i="15"/>
  <c r="J49" i="15"/>
  <c r="J48" i="15"/>
  <c r="J47" i="15"/>
  <c r="J55" i="15"/>
  <c r="J46" i="15"/>
  <c r="J45" i="15"/>
  <c r="J44" i="15"/>
  <c r="J43" i="15"/>
  <c r="J42" i="15"/>
  <c r="J41" i="15"/>
  <c r="J40" i="15"/>
  <c r="J39" i="15"/>
  <c r="J38" i="15"/>
  <c r="J54" i="15"/>
  <c r="J53" i="15"/>
  <c r="J35" i="15"/>
  <c r="J34" i="15"/>
  <c r="J33" i="15"/>
  <c r="J32" i="15"/>
  <c r="J31" i="15"/>
  <c r="J30" i="15"/>
  <c r="J29" i="15"/>
  <c r="J28" i="15"/>
  <c r="J26" i="15"/>
  <c r="J25" i="15"/>
  <c r="J24" i="15"/>
  <c r="J23" i="15"/>
  <c r="J22" i="15"/>
  <c r="J21" i="15"/>
  <c r="J19" i="15"/>
  <c r="J18" i="15"/>
  <c r="J17" i="15"/>
  <c r="J16" i="15"/>
  <c r="J15" i="15"/>
  <c r="J13" i="15"/>
  <c r="J12" i="15"/>
  <c r="J11" i="15"/>
  <c r="J10" i="15"/>
  <c r="J9" i="15"/>
  <c r="J8" i="15"/>
  <c r="J7" i="15"/>
  <c r="J6" i="15"/>
  <c r="J5" i="15"/>
  <c r="J4" i="15"/>
  <c r="J3" i="15"/>
  <c r="J80" i="12"/>
  <c r="J79" i="12"/>
  <c r="J78" i="12"/>
  <c r="J77" i="12"/>
  <c r="J76" i="12"/>
  <c r="J75" i="12"/>
  <c r="J74" i="12"/>
  <c r="J73" i="12"/>
  <c r="J72" i="12"/>
  <c r="J71" i="12"/>
  <c r="J70" i="12"/>
  <c r="J69" i="12"/>
  <c r="J68" i="12"/>
  <c r="J67" i="12"/>
  <c r="J5" i="12"/>
  <c r="J4" i="12"/>
  <c r="J66" i="12"/>
  <c r="J65" i="12"/>
  <c r="J64" i="12"/>
  <c r="J63" i="12"/>
  <c r="J62" i="12"/>
  <c r="J61" i="12"/>
  <c r="J60" i="12"/>
  <c r="J3" i="12"/>
  <c r="J59" i="12"/>
  <c r="J58" i="12"/>
  <c r="J57" i="12"/>
  <c r="J56" i="12"/>
  <c r="J55" i="12"/>
  <c r="J54" i="12"/>
  <c r="J53" i="12"/>
  <c r="J52" i="12"/>
  <c r="J51" i="12"/>
  <c r="J50" i="12"/>
  <c r="J49" i="12"/>
  <c r="J48" i="12"/>
  <c r="J47" i="12"/>
  <c r="J46" i="12"/>
  <c r="J45" i="12"/>
  <c r="J44" i="12"/>
  <c r="J43" i="12"/>
  <c r="J41" i="12"/>
  <c r="J40" i="12"/>
  <c r="J39" i="12"/>
  <c r="J38" i="12"/>
  <c r="J37" i="12"/>
  <c r="J36" i="12"/>
  <c r="J35" i="12"/>
  <c r="J34" i="12"/>
  <c r="J32" i="12"/>
  <c r="J31" i="12"/>
  <c r="J30" i="12"/>
  <c r="J29" i="12"/>
  <c r="J28" i="12"/>
  <c r="J27" i="12"/>
  <c r="J26" i="12"/>
  <c r="J24" i="12"/>
  <c r="J23" i="12"/>
  <c r="J22" i="12"/>
  <c r="J21" i="12"/>
  <c r="J20" i="12"/>
  <c r="J19" i="12"/>
  <c r="J18" i="12"/>
  <c r="J17" i="12"/>
  <c r="J15" i="12"/>
  <c r="J14" i="12"/>
  <c r="J13" i="12"/>
  <c r="J12" i="12"/>
  <c r="J80" i="11"/>
  <c r="J79" i="11"/>
  <c r="J78" i="11"/>
  <c r="J77" i="11"/>
  <c r="J8" i="11"/>
  <c r="J7" i="11"/>
  <c r="J76" i="11"/>
  <c r="J75" i="11"/>
  <c r="J74" i="11"/>
  <c r="J73" i="11"/>
  <c r="J72" i="11"/>
  <c r="J71" i="11"/>
  <c r="J70" i="11"/>
  <c r="J69" i="11"/>
  <c r="J68" i="11"/>
  <c r="J67" i="11"/>
  <c r="J66" i="11"/>
  <c r="J65" i="11"/>
  <c r="J64" i="11"/>
  <c r="J63" i="11"/>
  <c r="J6" i="11"/>
  <c r="J5" i="11"/>
  <c r="J4" i="11"/>
  <c r="J62" i="11"/>
  <c r="J61" i="11"/>
  <c r="J60" i="11"/>
  <c r="J59" i="11"/>
  <c r="J58" i="11"/>
  <c r="J57" i="11"/>
  <c r="J56" i="11"/>
  <c r="J55" i="11"/>
  <c r="J54" i="11"/>
  <c r="J53" i="11"/>
  <c r="J52" i="11"/>
  <c r="J51" i="11"/>
  <c r="J50" i="11"/>
  <c r="J49" i="11"/>
  <c r="J3" i="11"/>
  <c r="J48" i="11"/>
  <c r="J47" i="11"/>
  <c r="J46" i="11"/>
  <c r="J45" i="11"/>
  <c r="J44" i="11"/>
  <c r="J43" i="11"/>
  <c r="J42" i="11"/>
  <c r="J41" i="11"/>
  <c r="J40" i="11"/>
  <c r="J39" i="11"/>
  <c r="J38" i="11"/>
  <c r="J37" i="11"/>
  <c r="J36" i="11"/>
  <c r="J35" i="11"/>
  <c r="J34" i="11"/>
  <c r="J33" i="11"/>
  <c r="J32" i="11"/>
  <c r="J31" i="11"/>
  <c r="J30" i="11"/>
  <c r="J29" i="11"/>
  <c r="J28" i="11"/>
  <c r="J27" i="11"/>
  <c r="J25" i="11"/>
  <c r="J24" i="11"/>
  <c r="J23" i="11"/>
  <c r="J22" i="11"/>
  <c r="J21" i="11"/>
  <c r="J19" i="11"/>
  <c r="J18" i="11"/>
  <c r="J17" i="11"/>
  <c r="J16" i="11"/>
  <c r="J15" i="11"/>
  <c r="J14" i="11"/>
  <c r="J12" i="11"/>
  <c r="J11" i="11"/>
  <c r="J10" i="11"/>
  <c r="J82" i="10"/>
  <c r="J81" i="10"/>
  <c r="J80" i="10"/>
  <c r="J79" i="10"/>
  <c r="J78" i="10"/>
  <c r="J77" i="10"/>
  <c r="J76" i="10"/>
  <c r="J75" i="10"/>
  <c r="J74" i="10"/>
  <c r="J73" i="10"/>
  <c r="J72" i="10"/>
  <c r="J71" i="10"/>
  <c r="J70" i="10"/>
  <c r="J69" i="10"/>
  <c r="J68" i="10"/>
  <c r="J67" i="10"/>
  <c r="J66" i="10"/>
  <c r="J65" i="10"/>
  <c r="J64" i="10"/>
  <c r="J63" i="10"/>
  <c r="J62" i="10"/>
  <c r="J61" i="10"/>
  <c r="J60" i="10"/>
  <c r="J59" i="10"/>
  <c r="J58" i="10"/>
  <c r="J57" i="10"/>
  <c r="J56" i="10"/>
  <c r="J55" i="10"/>
  <c r="J54" i="10"/>
  <c r="J53" i="10"/>
  <c r="J52" i="10"/>
  <c r="J51" i="10"/>
  <c r="J50" i="10"/>
  <c r="J49" i="10"/>
  <c r="J48" i="10"/>
  <c r="J47" i="10"/>
  <c r="J46" i="10"/>
  <c r="J45" i="10"/>
  <c r="J44" i="10"/>
  <c r="J43" i="10"/>
  <c r="J42" i="10"/>
  <c r="J41" i="10"/>
  <c r="J40" i="10"/>
  <c r="J39" i="10"/>
  <c r="J38" i="10"/>
  <c r="J37" i="10"/>
  <c r="J36" i="10"/>
  <c r="J35" i="10"/>
  <c r="J34" i="10"/>
  <c r="J33" i="10"/>
  <c r="J32" i="10"/>
  <c r="J31" i="10"/>
  <c r="J30" i="10"/>
  <c r="J29" i="10"/>
  <c r="J28" i="10"/>
  <c r="J27" i="10"/>
  <c r="J26" i="10"/>
  <c r="J25" i="10"/>
  <c r="J24" i="10"/>
  <c r="J23" i="10"/>
  <c r="J22" i="10"/>
  <c r="J21" i="10"/>
  <c r="J20" i="10"/>
  <c r="J19" i="10"/>
  <c r="J18" i="10"/>
  <c r="J17" i="10"/>
  <c r="J16" i="10"/>
  <c r="J15" i="10"/>
  <c r="J13" i="10"/>
  <c r="J11" i="10"/>
  <c r="J10" i="10"/>
  <c r="J8" i="10"/>
  <c r="J7" i="10"/>
  <c r="J6" i="10"/>
  <c r="J5" i="10"/>
  <c r="J4" i="10"/>
  <c r="J3" i="10"/>
  <c r="J75" i="9"/>
  <c r="J74" i="9"/>
  <c r="J73" i="9"/>
  <c r="J72" i="9"/>
  <c r="J71" i="9"/>
  <c r="J70" i="9"/>
  <c r="J69" i="9"/>
  <c r="J68" i="9"/>
  <c r="J67" i="9"/>
  <c r="J66" i="9"/>
  <c r="J65" i="9"/>
  <c r="J64" i="9"/>
  <c r="J63" i="9"/>
  <c r="J62" i="9"/>
  <c r="J61" i="9"/>
  <c r="J60" i="9"/>
  <c r="J59" i="9"/>
  <c r="J58" i="9"/>
  <c r="J57" i="9"/>
  <c r="J56" i="9"/>
  <c r="J55" i="9"/>
  <c r="J54" i="9"/>
  <c r="J53" i="9"/>
  <c r="J52" i="9"/>
  <c r="J51" i="9"/>
  <c r="J50" i="9"/>
  <c r="J49" i="9"/>
  <c r="J48" i="9"/>
  <c r="J47" i="9"/>
  <c r="J46" i="9"/>
  <c r="J45" i="9"/>
  <c r="J44" i="9"/>
  <c r="J43" i="9"/>
  <c r="J42" i="9"/>
  <c r="J41" i="9"/>
  <c r="J40" i="9"/>
  <c r="J39" i="9"/>
  <c r="J38" i="9"/>
  <c r="J37" i="9"/>
  <c r="J36" i="9"/>
  <c r="J35" i="9"/>
  <c r="J34" i="9"/>
  <c r="J33" i="9"/>
  <c r="J32" i="9"/>
  <c r="J31" i="9"/>
  <c r="J30" i="9"/>
  <c r="J29" i="9"/>
  <c r="J28" i="9"/>
  <c r="J27" i="9"/>
  <c r="J26" i="9"/>
  <c r="J25" i="9"/>
  <c r="J24" i="9"/>
  <c r="J23" i="9"/>
  <c r="J22" i="9"/>
  <c r="J21" i="9"/>
  <c r="J20" i="9"/>
  <c r="J19" i="9"/>
  <c r="J18" i="9"/>
  <c r="J17" i="9"/>
  <c r="J16" i="9"/>
  <c r="J15" i="9"/>
  <c r="J13" i="9"/>
  <c r="J12" i="9"/>
  <c r="J11" i="9"/>
  <c r="J10" i="9"/>
  <c r="J9" i="9"/>
  <c r="J8" i="9"/>
  <c r="J7" i="9"/>
  <c r="J6" i="9"/>
  <c r="J5" i="9"/>
  <c r="J4" i="9"/>
  <c r="J3" i="9"/>
  <c r="J167" i="8"/>
  <c r="J166" i="8"/>
  <c r="J165" i="8"/>
  <c r="J164" i="8"/>
  <c r="J163" i="8"/>
  <c r="J162" i="8"/>
  <c r="J161" i="8"/>
  <c r="J160" i="8"/>
  <c r="J159" i="8"/>
  <c r="J158" i="8"/>
  <c r="J157" i="8"/>
  <c r="J156" i="8"/>
  <c r="J155" i="8"/>
  <c r="J154" i="8"/>
  <c r="J153" i="8"/>
  <c r="J152" i="8"/>
  <c r="J151" i="8"/>
  <c r="J150" i="8"/>
  <c r="J149" i="8"/>
  <c r="J148" i="8"/>
  <c r="J147" i="8"/>
  <c r="J146" i="8"/>
  <c r="J145" i="8"/>
  <c r="J144" i="8"/>
  <c r="J143" i="8"/>
  <c r="J142" i="8"/>
  <c r="J141" i="8"/>
  <c r="J140" i="8"/>
  <c r="J139" i="8"/>
  <c r="J138" i="8"/>
  <c r="J137" i="8"/>
  <c r="J136" i="8"/>
  <c r="J135" i="8"/>
  <c r="J134" i="8"/>
  <c r="J133" i="8"/>
  <c r="J132" i="8"/>
  <c r="J131" i="8"/>
  <c r="J130" i="8"/>
  <c r="J129" i="8"/>
  <c r="J128" i="8"/>
  <c r="J127" i="8"/>
  <c r="J126" i="8"/>
  <c r="J125" i="8"/>
  <c r="J124" i="8"/>
  <c r="J123" i="8"/>
  <c r="J122" i="8"/>
  <c r="J121" i="8"/>
  <c r="J120" i="8"/>
  <c r="J119" i="8"/>
  <c r="J118" i="8"/>
  <c r="J117" i="8"/>
  <c r="J116" i="8"/>
  <c r="J115" i="8"/>
  <c r="J114" i="8"/>
  <c r="J113" i="8"/>
  <c r="J112" i="8"/>
  <c r="J111" i="8"/>
  <c r="J110" i="8"/>
  <c r="J109" i="8"/>
  <c r="J108" i="8"/>
  <c r="J107" i="8"/>
  <c r="J106" i="8"/>
  <c r="J105" i="8"/>
  <c r="J104" i="8"/>
  <c r="J103" i="8"/>
  <c r="J102" i="8"/>
  <c r="J100" i="8"/>
  <c r="J99" i="8"/>
  <c r="J98" i="8"/>
  <c r="J97" i="8"/>
  <c r="J96" i="8"/>
  <c r="J95" i="8"/>
  <c r="J94" i="8"/>
  <c r="J93" i="8"/>
  <c r="J92" i="8"/>
  <c r="J91" i="8"/>
  <c r="J90" i="8"/>
  <c r="J89" i="8"/>
  <c r="J88" i="8"/>
  <c r="J87" i="8"/>
  <c r="J86" i="8"/>
  <c r="J85" i="8"/>
  <c r="J84" i="8"/>
  <c r="J83" i="8"/>
  <c r="J82" i="8"/>
  <c r="J81" i="8"/>
  <c r="J80" i="8"/>
  <c r="J79" i="8"/>
  <c r="J78" i="8"/>
  <c r="J77" i="8"/>
  <c r="J76" i="8"/>
  <c r="J75" i="8"/>
  <c r="J74" i="8"/>
  <c r="J73" i="8"/>
  <c r="J72" i="8"/>
  <c r="J71" i="8"/>
  <c r="J70" i="8"/>
  <c r="J69" i="8"/>
  <c r="J68" i="8"/>
  <c r="J67" i="8"/>
  <c r="J66" i="8"/>
  <c r="J65" i="8"/>
  <c r="J64" i="8"/>
  <c r="J63" i="8"/>
  <c r="J62" i="8"/>
  <c r="J61" i="8"/>
  <c r="J60" i="8"/>
  <c r="J59" i="8"/>
  <c r="J58" i="8"/>
  <c r="J57" i="8"/>
  <c r="J51" i="8"/>
  <c r="J50" i="8"/>
  <c r="J49" i="8"/>
  <c r="J48" i="8"/>
  <c r="J47" i="8"/>
  <c r="J46" i="8"/>
  <c r="J45" i="8"/>
  <c r="J44" i="8"/>
  <c r="J43" i="8"/>
  <c r="J42" i="8"/>
  <c r="J41" i="8"/>
  <c r="J40" i="8"/>
  <c r="J39" i="8"/>
  <c r="J38" i="8"/>
  <c r="J37" i="8"/>
  <c r="J36" i="8"/>
  <c r="J35" i="8"/>
  <c r="J34" i="8"/>
  <c r="J33" i="8"/>
  <c r="J32" i="8"/>
  <c r="J31" i="8"/>
  <c r="J30" i="8"/>
  <c r="J29" i="8"/>
  <c r="J28" i="8"/>
  <c r="J27" i="8"/>
  <c r="J26" i="8"/>
  <c r="J25" i="8"/>
  <c r="J24" i="8"/>
  <c r="J23" i="8"/>
  <c r="J22" i="8"/>
  <c r="J21" i="8"/>
  <c r="J20" i="8"/>
  <c r="J19" i="8"/>
  <c r="J18" i="8"/>
  <c r="J17" i="8"/>
  <c r="J16" i="8"/>
  <c r="J15" i="8"/>
  <c r="J14" i="8"/>
  <c r="J13" i="8"/>
  <c r="J12" i="8"/>
  <c r="J11" i="8"/>
  <c r="J10" i="8"/>
  <c r="J9" i="8"/>
  <c r="J8" i="8"/>
  <c r="J7" i="8"/>
  <c r="J6" i="8"/>
  <c r="J5" i="8"/>
  <c r="J4" i="8"/>
  <c r="J3" i="8"/>
  <c r="C3" i="7" l="1"/>
  <c r="B4" i="7" s="1"/>
  <c r="C4" i="7" s="1"/>
  <c r="B5" i="7" s="1"/>
  <c r="C5" i="7" s="1"/>
  <c r="B6" i="7" s="1"/>
  <c r="C6" i="7" s="1"/>
  <c r="B7" i="7" s="1"/>
  <c r="C7" i="7" s="1"/>
  <c r="B8" i="7" s="1"/>
  <c r="C8" i="7" s="1"/>
  <c r="B9" i="7" s="1"/>
  <c r="C9" i="7" s="1"/>
  <c r="B10" i="7" s="1"/>
  <c r="C10" i="7" s="1"/>
  <c r="B11" i="7" s="1"/>
  <c r="C11" i="7" s="1"/>
  <c r="B12" i="7" s="1"/>
  <c r="C12" i="7" s="1"/>
  <c r="B13" i="7" s="1"/>
  <c r="C13" i="7" s="1"/>
  <c r="B14" i="7" s="1"/>
  <c r="C14" i="7" s="1"/>
  <c r="B15" i="7" s="1"/>
  <c r="C15" i="7" s="1"/>
  <c r="B16" i="7" s="1"/>
  <c r="C16" i="7" s="1"/>
  <c r="B17" i="7" s="1"/>
  <c r="C17" i="7" s="1"/>
  <c r="B18" i="7" s="1"/>
  <c r="C18" i="7" s="1"/>
  <c r="B19" i="7" s="1"/>
  <c r="C19" i="7" s="1"/>
  <c r="B20" i="7" s="1"/>
  <c r="C20" i="7" s="1"/>
  <c r="B21" i="7" s="1"/>
  <c r="C21" i="7" s="1"/>
  <c r="B22" i="7" s="1"/>
  <c r="C22" i="7" s="1"/>
  <c r="B23" i="7" s="1"/>
  <c r="C23" i="7" s="1"/>
  <c r="B24" i="7" s="1"/>
  <c r="C24" i="7" s="1"/>
  <c r="B25" i="7" s="1"/>
  <c r="C25" i="7" s="1"/>
  <c r="B26" i="7" s="1"/>
  <c r="C26" i="7" s="1"/>
  <c r="B27" i="7" s="1"/>
  <c r="C27" i="7" s="1"/>
  <c r="C45" i="6"/>
  <c r="B46" i="6" s="1"/>
  <c r="C46" i="6" s="1"/>
  <c r="B47" i="6" s="1"/>
  <c r="C47" i="6" s="1"/>
  <c r="B48" i="6" s="1"/>
  <c r="C48" i="6" s="1"/>
  <c r="B49" i="6" s="1"/>
  <c r="C49" i="6" s="1"/>
  <c r="C14" i="6"/>
  <c r="B15" i="6" s="1"/>
  <c r="C15" i="6" s="1"/>
  <c r="B16" i="6" s="1"/>
  <c r="C16" i="6" s="1"/>
  <c r="B17" i="6" s="1"/>
  <c r="C17" i="6" s="1"/>
  <c r="B18" i="6" s="1"/>
  <c r="C18" i="6" s="1"/>
  <c r="B19" i="6" s="1"/>
  <c r="C19" i="6" s="1"/>
  <c r="B20" i="6" s="1"/>
  <c r="C20" i="6" s="1"/>
  <c r="C13" i="6"/>
  <c r="C3" i="6"/>
  <c r="B4" i="6" s="1"/>
  <c r="C4" i="6" s="1"/>
  <c r="B5" i="6" s="1"/>
  <c r="C5" i="6" s="1"/>
  <c r="B6" i="6" s="1"/>
  <c r="C6" i="6" s="1"/>
  <c r="B7" i="6" s="1"/>
  <c r="C7" i="6" s="1"/>
  <c r="B8" i="6" s="1"/>
  <c r="C8" i="6" s="1"/>
  <c r="B9" i="6" s="1"/>
  <c r="C9" i="6" s="1"/>
  <c r="B10" i="6" s="1"/>
  <c r="C10" i="6" s="1"/>
  <c r="B11" i="6" s="1"/>
  <c r="C11" i="6" s="1"/>
  <c r="B12" i="6" s="1"/>
  <c r="C12" i="6" s="1"/>
  <c r="C29" i="7" l="1"/>
  <c r="B30" i="7" s="1"/>
  <c r="C30" i="7" s="1"/>
  <c r="B31" i="7" s="1"/>
  <c r="C31" i="7" s="1"/>
  <c r="B32" i="7" s="1"/>
  <c r="C32" i="7" s="1"/>
  <c r="B33" i="7" s="1"/>
  <c r="C33" i="7" s="1"/>
  <c r="B34" i="7" s="1"/>
  <c r="C34" i="7" s="1"/>
  <c r="B28" i="7"/>
  <c r="B21" i="6"/>
  <c r="C21" i="6" s="1"/>
  <c r="B22" i="6" s="1"/>
  <c r="C22" i="6" s="1"/>
  <c r="B23" i="6" s="1"/>
  <c r="C23" i="6" s="1"/>
  <c r="B24" i="6" s="1"/>
  <c r="C24" i="6" s="1"/>
  <c r="B25" i="6" s="1"/>
  <c r="C25" i="6" s="1"/>
  <c r="C3" i="43"/>
  <c r="B4" i="43" s="1"/>
  <c r="C4" i="43" s="1"/>
  <c r="B5" i="43" s="1"/>
  <c r="C5" i="43" s="1"/>
  <c r="B6" i="43" s="1"/>
  <c r="C6" i="43" s="1"/>
  <c r="B7" i="43" s="1"/>
  <c r="C7" i="43" s="1"/>
  <c r="B8" i="43" s="1"/>
  <c r="C8" i="43" s="1"/>
  <c r="B26" i="6" l="1"/>
  <c r="C26" i="6" s="1"/>
  <c r="B27" i="6" s="1"/>
  <c r="C27" i="6" s="1"/>
  <c r="B28" i="6" s="1"/>
  <c r="C28" i="6" s="1"/>
  <c r="B29" i="6" s="1"/>
  <c r="C29" i="6" s="1"/>
  <c r="B30" i="6" s="1"/>
  <c r="C30" i="6" s="1"/>
  <c r="B31" i="6" s="1"/>
  <c r="C31" i="6" s="1"/>
  <c r="B32" i="6" s="1"/>
  <c r="C32" i="6" s="1"/>
  <c r="B33" i="6" s="1"/>
  <c r="C33" i="6" s="1"/>
  <c r="B34" i="6" s="1"/>
  <c r="C34" i="6" s="1"/>
  <c r="B35" i="6" s="1"/>
  <c r="C35" i="6" s="1"/>
  <c r="B36" i="6" s="1"/>
  <c r="C36" i="6" s="1"/>
  <c r="B37" i="6" s="1"/>
  <c r="C37" i="6" s="1"/>
  <c r="B38" i="6" s="1"/>
  <c r="C38" i="6" s="1"/>
  <c r="B39" i="6" s="1"/>
  <c r="C39" i="6" s="1"/>
  <c r="B40" i="6" s="1"/>
  <c r="C40" i="6" s="1"/>
  <c r="B41" i="6" s="1"/>
  <c r="C41" i="6" s="1"/>
  <c r="B42" i="6" s="1"/>
  <c r="C42" i="6" s="1"/>
  <c r="B43" i="6" s="1"/>
  <c r="C43" i="6" s="1"/>
  <c r="B35" i="7"/>
  <c r="C35" i="7" s="1"/>
  <c r="B36" i="7" s="1"/>
  <c r="C36" i="7" s="1"/>
  <c r="B37" i="7" s="1"/>
  <c r="C37" i="7" s="1"/>
  <c r="B38" i="7" s="1"/>
  <c r="C38" i="7" s="1"/>
  <c r="B39" i="7" s="1"/>
  <c r="C39" i="7" s="1"/>
  <c r="B40" i="7" s="1"/>
  <c r="C40" i="7" s="1"/>
  <c r="B41" i="7" s="1"/>
  <c r="C41" i="7" s="1"/>
  <c r="B42" i="7" s="1"/>
  <c r="C42" i="7" s="1"/>
  <c r="B43" i="7" s="1"/>
  <c r="C43" i="7" s="1"/>
  <c r="B44" i="7" s="1"/>
  <c r="C44" i="7" s="1"/>
  <c r="B45" i="7" s="1"/>
  <c r="C45" i="7" s="1"/>
  <c r="B46" i="7" s="1"/>
  <c r="C46" i="7" s="1"/>
  <c r="B9" i="43"/>
  <c r="C9" i="43" s="1"/>
  <c r="B10" i="43" s="1"/>
  <c r="C10" i="43" s="1"/>
  <c r="B11" i="43" s="1"/>
  <c r="C11" i="43" s="1"/>
  <c r="B12" i="43" s="1"/>
  <c r="C12" i="43" s="1"/>
  <c r="B13" i="43" s="1"/>
  <c r="C13" i="43" s="1"/>
  <c r="B14" i="43" s="1"/>
  <c r="C14" i="43" s="1"/>
  <c r="B15" i="43" s="1"/>
  <c r="C15" i="43" s="1"/>
  <c r="B16" i="43" s="1"/>
  <c r="C16" i="43" s="1"/>
  <c r="B17" i="43" s="1"/>
  <c r="C17" i="43" s="1"/>
  <c r="B4" i="34" l="1"/>
  <c r="C4" i="34" s="1"/>
  <c r="B5" i="34" s="1"/>
  <c r="C5" i="34" s="1"/>
  <c r="B6" i="34" s="1"/>
  <c r="C6" i="34" s="1"/>
  <c r="B7" i="34" s="1"/>
  <c r="C7" i="34" s="1"/>
  <c r="B8" i="34" s="1"/>
  <c r="C8" i="34" s="1"/>
  <c r="B9" i="34" s="1"/>
  <c r="C9" i="34" s="1"/>
  <c r="B10" i="34" s="1"/>
  <c r="C10" i="34" s="1"/>
  <c r="B11" i="34" s="1"/>
  <c r="C11" i="34" s="1"/>
  <c r="B12" i="34" s="1"/>
  <c r="C12" i="34" s="1"/>
  <c r="B13" i="34" s="1"/>
  <c r="C13" i="34" s="1"/>
  <c r="B14" i="34" s="1"/>
  <c r="C14" i="34" s="1"/>
  <c r="B15" i="34" s="1"/>
  <c r="C15" i="34" s="1"/>
  <c r="B16" i="34" s="1"/>
  <c r="C16" i="34" s="1"/>
  <c r="B17" i="34" s="1"/>
  <c r="C17" i="34" s="1"/>
  <c r="B18" i="34" s="1"/>
  <c r="C18" i="34" s="1"/>
  <c r="B19" i="34" s="1"/>
  <c r="C19" i="34" s="1"/>
  <c r="B20" i="34" s="1"/>
  <c r="C20" i="34" s="1"/>
  <c r="B21" i="34" s="1"/>
  <c r="C21" i="34" s="1"/>
  <c r="B22" i="34" s="1"/>
  <c r="C22" i="34" s="1"/>
  <c r="B23" i="34" s="1"/>
  <c r="C23" i="34" s="1"/>
  <c r="B24" i="34" s="1"/>
  <c r="C24" i="34" s="1"/>
  <c r="B25" i="34" s="1"/>
  <c r="C25" i="34" s="1"/>
  <c r="B26" i="34" s="1"/>
  <c r="C26" i="34" s="1"/>
  <c r="B27" i="34" s="1"/>
  <c r="C27" i="34" s="1"/>
  <c r="B28" i="34" s="1"/>
  <c r="C28" i="34" s="1"/>
  <c r="B29" i="34" s="1"/>
  <c r="C29" i="34" s="1"/>
  <c r="C3" i="33"/>
  <c r="B4" i="33" s="1"/>
  <c r="C4" i="33" s="1"/>
  <c r="B5" i="33" s="1"/>
  <c r="C5" i="33" s="1"/>
  <c r="B6" i="33" s="1"/>
  <c r="C6" i="33" s="1"/>
  <c r="B7" i="33" s="1"/>
  <c r="C7" i="33" s="1"/>
  <c r="B8" i="33" s="1"/>
  <c r="C8" i="33" s="1"/>
  <c r="B9" i="33" s="1"/>
  <c r="C9" i="33" s="1"/>
  <c r="B10" i="33" s="1"/>
  <c r="C10" i="33" s="1"/>
  <c r="B11" i="33" s="1"/>
  <c r="C11" i="33" s="1"/>
  <c r="B12" i="33" s="1"/>
  <c r="C12" i="33" s="1"/>
  <c r="C3" i="28"/>
  <c r="B4" i="28" s="1"/>
  <c r="C4" i="28" s="1"/>
  <c r="B5" i="28" s="1"/>
  <c r="C5" i="28" s="1"/>
  <c r="B6" i="28" s="1"/>
  <c r="C6" i="28" s="1"/>
  <c r="B7" i="28" s="1"/>
  <c r="C7" i="28" s="1"/>
  <c r="B8" i="28" s="1"/>
  <c r="C8" i="28" s="1"/>
  <c r="B9" i="28" s="1"/>
  <c r="C9" i="28" s="1"/>
  <c r="B10" i="28" s="1"/>
  <c r="C10" i="28" s="1"/>
  <c r="B11" i="28" s="1"/>
  <c r="C11" i="28" s="1"/>
  <c r="B12" i="28" s="1"/>
  <c r="C12" i="28" s="1"/>
  <c r="B13" i="28" s="1"/>
  <c r="C13" i="28" s="1"/>
  <c r="B14" i="28" s="1"/>
  <c r="C14" i="28" s="1"/>
  <c r="B15" i="28" s="1"/>
  <c r="C15" i="28" s="1"/>
  <c r="B16" i="28" s="1"/>
  <c r="C16" i="28" s="1"/>
  <c r="B17" i="28" s="1"/>
  <c r="C17" i="28" s="1"/>
  <c r="C31" i="26"/>
  <c r="B32" i="26" s="1"/>
  <c r="C32" i="26" s="1"/>
  <c r="B33" i="26" s="1"/>
  <c r="C33" i="26" s="1"/>
  <c r="B34" i="26" s="1"/>
  <c r="C34" i="26" s="1"/>
  <c r="B35" i="26" s="1"/>
  <c r="C35" i="26" s="1"/>
  <c r="B36" i="26" s="1"/>
  <c r="C36" i="26" s="1"/>
  <c r="B37" i="26" s="1"/>
  <c r="C37" i="26" s="1"/>
  <c r="B38" i="26" s="1"/>
  <c r="C38" i="26" s="1"/>
  <c r="B39" i="26" s="1"/>
  <c r="C39" i="26" s="1"/>
  <c r="B40" i="26" s="1"/>
  <c r="C40" i="26" s="1"/>
  <c r="B41" i="26" s="1"/>
  <c r="C41" i="26" s="1"/>
  <c r="B4" i="36"/>
  <c r="C4" i="36" s="1"/>
  <c r="B5" i="36" s="1"/>
  <c r="C5" i="36" s="1"/>
  <c r="B6" i="36" s="1"/>
  <c r="C6" i="36" s="1"/>
  <c r="B7" i="36" s="1"/>
  <c r="C7" i="36" s="1"/>
  <c r="B8" i="36" s="1"/>
  <c r="C8" i="36" s="1"/>
  <c r="B9" i="36" s="1"/>
  <c r="C9" i="36" s="1"/>
  <c r="B10" i="36" s="1"/>
  <c r="C10" i="36" s="1"/>
  <c r="B11" i="36" s="1"/>
  <c r="C11" i="36" s="1"/>
  <c r="B12" i="36" s="1"/>
  <c r="C12" i="36" s="1"/>
  <c r="B13" i="36" s="1"/>
  <c r="C13" i="36" s="1"/>
  <c r="B14" i="36" s="1"/>
  <c r="C14" i="36" s="1"/>
  <c r="B15" i="36" s="1"/>
  <c r="C15" i="36" s="1"/>
  <c r="B16" i="36" s="1"/>
  <c r="C16" i="36" s="1"/>
  <c r="B17" i="36" s="1"/>
  <c r="C17" i="36" s="1"/>
  <c r="B18" i="36" s="1"/>
  <c r="C18" i="36" s="1"/>
  <c r="C10" i="35"/>
  <c r="C9" i="35"/>
  <c r="C8" i="35"/>
  <c r="C7" i="35"/>
  <c r="C6" i="35"/>
  <c r="C5" i="35"/>
  <c r="B4" i="35"/>
  <c r="C4" i="35" s="1"/>
  <c r="C35" i="21"/>
  <c r="C34" i="21"/>
  <c r="C33" i="21"/>
  <c r="C32" i="21"/>
  <c r="C14" i="30"/>
  <c r="B15" i="30" s="1"/>
  <c r="C15" i="30" s="1"/>
  <c r="B16" i="30" s="1"/>
  <c r="C16" i="30" s="1"/>
  <c r="B12" i="30"/>
  <c r="C12" i="30" s="1"/>
  <c r="B13" i="30" s="1"/>
  <c r="C13" i="30" s="1"/>
  <c r="C3" i="30"/>
  <c r="B4" i="30" s="1"/>
  <c r="C4" i="30" s="1"/>
  <c r="B5" i="30" s="1"/>
  <c r="C5" i="30" s="1"/>
  <c r="B6" i="30" s="1"/>
  <c r="C6" i="30" s="1"/>
  <c r="B7" i="30" s="1"/>
  <c r="C7" i="30" s="1"/>
  <c r="B8" i="30" s="1"/>
  <c r="C8" i="30" s="1"/>
  <c r="C3" i="22"/>
  <c r="B4" i="22" s="1"/>
  <c r="C4" i="22" s="1"/>
  <c r="B5" i="22" s="1"/>
  <c r="C5" i="22" s="1"/>
  <c r="B6" i="22" s="1"/>
  <c r="C6" i="22" s="1"/>
  <c r="B7" i="22" s="1"/>
  <c r="C7" i="22" s="1"/>
  <c r="B8" i="22" s="1"/>
  <c r="C8" i="22" s="1"/>
  <c r="B9" i="22" s="1"/>
  <c r="C9" i="22" s="1"/>
  <c r="B10" i="22" s="1"/>
  <c r="C10" i="22" s="1"/>
  <c r="B11" i="22" s="1"/>
  <c r="C11" i="22" s="1"/>
  <c r="B12" i="22" s="1"/>
  <c r="C12" i="22" s="1"/>
  <c r="B13" i="22" s="1"/>
  <c r="C13" i="22" s="1"/>
  <c r="B14" i="22" s="1"/>
  <c r="C14" i="22" s="1"/>
  <c r="B15" i="22" s="1"/>
  <c r="C15" i="22" s="1"/>
  <c r="B16" i="22" s="1"/>
  <c r="C16" i="22" s="1"/>
  <c r="B17" i="22" s="1"/>
  <c r="C17" i="22" s="1"/>
  <c r="B18" i="22" s="1"/>
  <c r="C18" i="22" s="1"/>
  <c r="B19" i="22" s="1"/>
  <c r="C19" i="22" s="1"/>
  <c r="B20" i="22" s="1"/>
  <c r="C20" i="22" s="1"/>
  <c r="B21" i="22" s="1"/>
  <c r="C21" i="22" s="1"/>
  <c r="B22" i="22" s="1"/>
  <c r="C22" i="22" s="1"/>
  <c r="B23" i="22" s="1"/>
  <c r="C23" i="22" s="1"/>
  <c r="B24" i="22" s="1"/>
  <c r="C24" i="22" s="1"/>
  <c r="B25" i="22" s="1"/>
  <c r="C25" i="22" s="1"/>
  <c r="B26" i="22" s="1"/>
  <c r="C26" i="22" s="1"/>
  <c r="B27" i="22" s="1"/>
  <c r="C27" i="22" s="1"/>
  <c r="B28" i="22" s="1"/>
  <c r="C28" i="22" s="1"/>
  <c r="B29" i="22" s="1"/>
  <c r="C29" i="22" s="1"/>
  <c r="B30" i="22" s="1"/>
  <c r="C30" i="22" s="1"/>
  <c r="B31" i="22" s="1"/>
  <c r="C31" i="22" s="1"/>
  <c r="B32" i="22" s="1"/>
  <c r="C32" i="22" s="1"/>
  <c r="B33" i="22" s="1"/>
  <c r="C33" i="22" s="1"/>
  <c r="B34" i="22" s="1"/>
  <c r="C34" i="22" s="1"/>
  <c r="B35" i="22" s="1"/>
  <c r="C35" i="22" s="1"/>
  <c r="B36" i="22" s="1"/>
  <c r="C36" i="22" s="1"/>
  <c r="B37" i="22" s="1"/>
  <c r="C37" i="22" s="1"/>
  <c r="B38" i="22" s="1"/>
  <c r="C38" i="22" s="1"/>
  <c r="B39" i="22" s="1"/>
  <c r="C39" i="22" s="1"/>
  <c r="B40" i="22" s="1"/>
  <c r="C40" i="22" s="1"/>
  <c r="B41" i="22" s="1"/>
  <c r="C41" i="22" s="1"/>
  <c r="B42" i="22" s="1"/>
  <c r="C42" i="22" s="1"/>
  <c r="B43" i="22" s="1"/>
  <c r="C43" i="22" s="1"/>
  <c r="B44" i="22" s="1"/>
  <c r="C44" i="22" s="1"/>
  <c r="B45" i="22" s="1"/>
  <c r="C45" i="22" s="1"/>
  <c r="B46" i="22" s="1"/>
  <c r="C46" i="22" s="1"/>
  <c r="C22" i="14"/>
  <c r="B23" i="14" s="1"/>
  <c r="C23" i="14" s="1"/>
  <c r="B24" i="14" s="1"/>
  <c r="C24" i="14" s="1"/>
  <c r="B25" i="14" s="1"/>
  <c r="C25" i="14" s="1"/>
  <c r="B26" i="14" s="1"/>
  <c r="C26" i="14" s="1"/>
  <c r="B27" i="14" s="1"/>
  <c r="C27" i="14" s="1"/>
  <c r="B28" i="14" s="1"/>
  <c r="C28" i="14" s="1"/>
  <c r="B31" i="29"/>
  <c r="C31" i="29" s="1"/>
  <c r="B24" i="21"/>
  <c r="C24" i="21" s="1"/>
  <c r="B25" i="21" s="1"/>
  <c r="C25" i="21" s="1"/>
  <c r="B26" i="21" s="1"/>
  <c r="C26" i="21" s="1"/>
  <c r="B27" i="21" s="1"/>
  <c r="C27" i="21" s="1"/>
  <c r="B28" i="21" s="1"/>
  <c r="C28" i="21" s="1"/>
  <c r="B29" i="21" s="1"/>
  <c r="C29" i="21" s="1"/>
  <c r="B31" i="21" s="1"/>
  <c r="C31" i="21" s="1"/>
  <c r="C3" i="31"/>
  <c r="B4" i="31" s="1"/>
  <c r="C4" i="31" s="1"/>
  <c r="B5" i="31" s="1"/>
  <c r="C5" i="31" s="1"/>
  <c r="B6" i="31" s="1"/>
  <c r="C6" i="31" s="1"/>
  <c r="B7" i="31" s="1"/>
  <c r="C7" i="31" s="1"/>
  <c r="B8" i="31" s="1"/>
  <c r="C8" i="31" s="1"/>
  <c r="C3" i="29"/>
  <c r="B4" i="29" s="1"/>
  <c r="C4" i="29" s="1"/>
  <c r="B5" i="29" s="1"/>
  <c r="C5" i="29" s="1"/>
  <c r="B6" i="29" s="1"/>
  <c r="C6" i="29" s="1"/>
  <c r="B7" i="29" s="1"/>
  <c r="C7" i="29" s="1"/>
  <c r="B8" i="29" s="1"/>
  <c r="C8" i="29" s="1"/>
  <c r="B9" i="29" s="1"/>
  <c r="C9" i="29" s="1"/>
  <c r="B10" i="29" s="1"/>
  <c r="C10" i="29" s="1"/>
  <c r="B11" i="29" s="1"/>
  <c r="B12" i="29"/>
  <c r="B16" i="29"/>
  <c r="B20" i="29"/>
  <c r="C20" i="29" s="1"/>
  <c r="B21" i="29" s="1"/>
  <c r="B22" i="29"/>
  <c r="B23" i="29"/>
  <c r="B24" i="29"/>
  <c r="C27" i="29"/>
  <c r="B29" i="29"/>
  <c r="C3" i="14"/>
  <c r="B4" i="14" s="1"/>
  <c r="C4" i="14" s="1"/>
  <c r="B5" i="14" s="1"/>
  <c r="C5" i="14" s="1"/>
  <c r="B6" i="14" s="1"/>
  <c r="C6" i="14" s="1"/>
  <c r="B7" i="14" s="1"/>
  <c r="C7" i="14" s="1"/>
  <c r="B8" i="14" s="1"/>
  <c r="C8" i="14" s="1"/>
  <c r="B9" i="14" s="1"/>
  <c r="C9" i="14" s="1"/>
  <c r="B10" i="14" s="1"/>
  <c r="C10" i="14" s="1"/>
  <c r="B11" i="14" s="1"/>
  <c r="C11" i="14" s="1"/>
  <c r="B12" i="14" s="1"/>
  <c r="C12" i="14" s="1"/>
  <c r="B13" i="14" s="1"/>
  <c r="B14" i="14"/>
  <c r="B16" i="14"/>
  <c r="B17" i="14"/>
  <c r="B18" i="14"/>
  <c r="C18" i="14" s="1"/>
  <c r="B19" i="14" s="1"/>
  <c r="C19" i="14" s="1"/>
  <c r="B20" i="14" s="1"/>
  <c r="C20" i="14" s="1"/>
  <c r="C48" i="9"/>
  <c r="C3" i="20"/>
  <c r="B4" i="20" s="1"/>
  <c r="C4" i="20" s="1"/>
  <c r="B5" i="20" s="1"/>
  <c r="C5" i="20" s="1"/>
  <c r="B6" i="20" s="1"/>
  <c r="C6" i="20" s="1"/>
  <c r="B7" i="20" s="1"/>
  <c r="C7" i="20" s="1"/>
  <c r="B8" i="20" s="1"/>
  <c r="C8" i="20" s="1"/>
  <c r="B9" i="20" s="1"/>
  <c r="C9" i="20" s="1"/>
  <c r="B10" i="20" s="1"/>
  <c r="C10" i="20" s="1"/>
  <c r="B11" i="20" s="1"/>
  <c r="C11" i="20" s="1"/>
  <c r="B12" i="20" s="1"/>
  <c r="C12" i="20" s="1"/>
  <c r="B13" i="20" s="1"/>
  <c r="C13" i="20" s="1"/>
  <c r="B14" i="20" s="1"/>
  <c r="C14" i="20" s="1"/>
  <c r="B15" i="20" s="1"/>
  <c r="C15" i="20" s="1"/>
  <c r="B16" i="20" s="1"/>
  <c r="C16" i="20" s="1"/>
  <c r="B17" i="20" s="1"/>
  <c r="C17" i="20" s="1"/>
  <c r="B18" i="20" s="1"/>
  <c r="C18" i="20" s="1"/>
  <c r="B19" i="20" s="1"/>
  <c r="C19" i="20" s="1"/>
  <c r="B20" i="20" s="1"/>
  <c r="C20" i="20" s="1"/>
  <c r="B21" i="20" s="1"/>
  <c r="C21" i="20" s="1"/>
  <c r="B22" i="20" s="1"/>
  <c r="C22" i="20" s="1"/>
  <c r="B23" i="20" s="1"/>
  <c r="C23" i="20" s="1"/>
  <c r="B24" i="20" s="1"/>
  <c r="C24" i="20" s="1"/>
  <c r="B25" i="20" s="1"/>
  <c r="C25" i="20" s="1"/>
  <c r="B26" i="20" s="1"/>
  <c r="C26" i="20" s="1"/>
  <c r="C54" i="20"/>
  <c r="B55" i="20" s="1"/>
  <c r="C55" i="20" s="1"/>
  <c r="B56" i="20" s="1"/>
  <c r="C56" i="20" s="1"/>
  <c r="B57" i="20" s="1"/>
  <c r="C57" i="20" s="1"/>
  <c r="B58" i="20" s="1"/>
  <c r="C58" i="20" s="1"/>
  <c r="B59" i="20" s="1"/>
  <c r="C59" i="20" s="1"/>
  <c r="B60" i="20" s="1"/>
  <c r="C60" i="20" s="1"/>
  <c r="B61" i="20" s="1"/>
  <c r="C61" i="20" s="1"/>
  <c r="B62" i="20" s="1"/>
  <c r="C62" i="20" s="1"/>
  <c r="B63" i="20" s="1"/>
  <c r="C63" i="20" s="1"/>
  <c r="B64" i="20" s="1"/>
  <c r="C64" i="20" s="1"/>
  <c r="B65" i="20" s="1"/>
  <c r="C65" i="20" s="1"/>
  <c r="B66" i="20" s="1"/>
  <c r="C66" i="20" s="1"/>
  <c r="B67" i="20" s="1"/>
  <c r="C67" i="20" s="1"/>
  <c r="B68" i="20" s="1"/>
  <c r="C68" i="20" s="1"/>
  <c r="B69" i="20" s="1"/>
  <c r="C69" i="20" s="1"/>
  <c r="B70" i="20" s="1"/>
  <c r="C70" i="20" s="1"/>
  <c r="B71" i="20" s="1"/>
  <c r="C71" i="20" s="1"/>
  <c r="B72" i="20" s="1"/>
  <c r="C72" i="20" s="1"/>
  <c r="B73" i="20" s="1"/>
  <c r="C73" i="20" s="1"/>
  <c r="B74" i="20" s="1"/>
  <c r="C74" i="20" s="1"/>
  <c r="B75" i="20" s="1"/>
  <c r="C75" i="20" s="1"/>
  <c r="B76" i="20" s="1"/>
  <c r="C76" i="20" s="1"/>
  <c r="B77" i="20" s="1"/>
  <c r="C77" i="20" s="1"/>
  <c r="B78" i="20" s="1"/>
  <c r="C78" i="20" s="1"/>
  <c r="B79" i="20" s="1"/>
  <c r="C79" i="20" s="1"/>
  <c r="B80" i="20" s="1"/>
  <c r="C80" i="20" s="1"/>
  <c r="B81" i="20" s="1"/>
  <c r="C81" i="20" s="1"/>
  <c r="B82" i="20" s="1"/>
  <c r="C82" i="20" s="1"/>
  <c r="B83" i="20" s="1"/>
  <c r="C83" i="20" s="1"/>
  <c r="B84" i="20" s="1"/>
  <c r="C84" i="20" s="1"/>
  <c r="B85" i="20" s="1"/>
  <c r="C85" i="20" s="1"/>
  <c r="B86" i="20" s="1"/>
  <c r="C86" i="20" s="1"/>
  <c r="B87" i="20" s="1"/>
  <c r="C87" i="20" s="1"/>
  <c r="B88" i="20" s="1"/>
  <c r="C88" i="20" s="1"/>
  <c r="B89" i="20" s="1"/>
  <c r="C89" i="20" s="1"/>
  <c r="B90" i="20" s="1"/>
  <c r="C90" i="20" s="1"/>
  <c r="B91" i="20" s="1"/>
  <c r="C91" i="20" s="1"/>
  <c r="B92" i="20" s="1"/>
  <c r="C92" i="20" s="1"/>
  <c r="B93" i="20" s="1"/>
  <c r="C93" i="20" s="1"/>
  <c r="B94" i="20" s="1"/>
  <c r="C94" i="20" s="1"/>
  <c r="B95" i="20" s="1"/>
  <c r="C95" i="20" s="1"/>
  <c r="B96" i="20" s="1"/>
  <c r="C96" i="20" s="1"/>
  <c r="B97" i="20" s="1"/>
  <c r="C97" i="20" s="1"/>
  <c r="B98" i="20" s="1"/>
  <c r="C98" i="20" s="1"/>
  <c r="B99" i="20" s="1"/>
  <c r="C99" i="20" s="1"/>
  <c r="B100" i="20" s="1"/>
  <c r="C100" i="20" s="1"/>
  <c r="B101" i="20" s="1"/>
  <c r="C101" i="20" s="1"/>
  <c r="B102" i="20" s="1"/>
  <c r="C102" i="20" s="1"/>
  <c r="B103" i="20" s="1"/>
  <c r="C103" i="20" s="1"/>
  <c r="B104" i="20" s="1"/>
  <c r="C104" i="20" s="1"/>
  <c r="B105" i="20" s="1"/>
  <c r="C105" i="20" s="1"/>
  <c r="B106" i="20" s="1"/>
  <c r="C106" i="20" s="1"/>
  <c r="B107" i="20" s="1"/>
  <c r="C107" i="20" s="1"/>
  <c r="B108" i="20" s="1"/>
  <c r="C108" i="20" s="1"/>
  <c r="B109" i="20" s="1"/>
  <c r="C109" i="20" s="1"/>
  <c r="B110" i="20" s="1"/>
  <c r="C110" i="20" s="1"/>
  <c r="B111" i="20" s="1"/>
  <c r="C111" i="20" s="1"/>
  <c r="B112" i="20" s="1"/>
  <c r="C112" i="20" s="1"/>
  <c r="B113" i="20" s="1"/>
  <c r="C113" i="20" s="1"/>
  <c r="B114" i="20" s="1"/>
  <c r="C114" i="20" s="1"/>
  <c r="B115" i="20" s="1"/>
  <c r="C115" i="20" s="1"/>
  <c r="B116" i="20" s="1"/>
  <c r="C116" i="20" s="1"/>
  <c r="B117" i="20" s="1"/>
  <c r="C117" i="20" s="1"/>
  <c r="B118" i="20" s="1"/>
  <c r="C118" i="20" s="1"/>
  <c r="B119" i="20" s="1"/>
  <c r="C119" i="20" s="1"/>
  <c r="B120" i="20" s="1"/>
  <c r="C120" i="20" s="1"/>
  <c r="B121" i="20" s="1"/>
  <c r="C121" i="20" s="1"/>
  <c r="B122" i="20" s="1"/>
  <c r="C122" i="20" s="1"/>
  <c r="B123" i="20" s="1"/>
  <c r="C123" i="20" s="1"/>
  <c r="B124" i="20" s="1"/>
  <c r="C124" i="20" s="1"/>
  <c r="B125" i="20" s="1"/>
  <c r="C125" i="20" s="1"/>
  <c r="B126" i="20" s="1"/>
  <c r="C126" i="20" s="1"/>
  <c r="B127" i="20" s="1"/>
  <c r="C127" i="20" s="1"/>
  <c r="B128" i="20" s="1"/>
  <c r="C128" i="20" s="1"/>
  <c r="B129" i="20" s="1"/>
  <c r="C129" i="20" s="1"/>
  <c r="B130" i="20" s="1"/>
  <c r="C130" i="20" s="1"/>
  <c r="B131" i="20" s="1"/>
  <c r="C131" i="20" s="1"/>
  <c r="B132" i="20" s="1"/>
  <c r="C132" i="20" s="1"/>
  <c r="B133" i="20" s="1"/>
  <c r="C133" i="20" s="1"/>
  <c r="B134" i="20" s="1"/>
  <c r="C134" i="20" s="1"/>
  <c r="B135" i="20" s="1"/>
  <c r="C135" i="20" s="1"/>
  <c r="B136" i="20" s="1"/>
  <c r="C136" i="20" s="1"/>
  <c r="B137" i="20" s="1"/>
  <c r="C137" i="20" s="1"/>
  <c r="B138" i="20" s="1"/>
  <c r="C138" i="20" s="1"/>
  <c r="B139" i="20" s="1"/>
  <c r="C139" i="20" s="1"/>
  <c r="B140" i="20" s="1"/>
  <c r="C140" i="20" s="1"/>
  <c r="B141" i="20" s="1"/>
  <c r="C141" i="20" s="1"/>
  <c r="B142" i="20" s="1"/>
  <c r="C142" i="20" s="1"/>
  <c r="B143" i="20" s="1"/>
  <c r="C143" i="20" s="1"/>
  <c r="B144" i="20" s="1"/>
  <c r="C144" i="20" s="1"/>
  <c r="B145" i="20" s="1"/>
  <c r="C145" i="20" s="1"/>
  <c r="B146" i="20" s="1"/>
  <c r="C146" i="20" s="1"/>
  <c r="B147" i="20" s="1"/>
  <c r="C147" i="20" s="1"/>
  <c r="B148" i="20" s="1"/>
  <c r="C148" i="20" s="1"/>
  <c r="B149" i="20" s="1"/>
  <c r="C149" i="20" s="1"/>
  <c r="B150" i="20" s="1"/>
  <c r="C150" i="20" s="1"/>
  <c r="B151" i="20" s="1"/>
  <c r="C151" i="20" s="1"/>
  <c r="B152" i="20" s="1"/>
  <c r="C152" i="20" s="1"/>
  <c r="B153" i="20" s="1"/>
  <c r="C153" i="20" s="1"/>
  <c r="B154" i="20" s="1"/>
  <c r="C154" i="20" s="1"/>
  <c r="B155" i="20" s="1"/>
  <c r="C155" i="20" s="1"/>
  <c r="B156" i="20" s="1"/>
  <c r="C156" i="20" s="1"/>
  <c r="B157" i="20" s="1"/>
  <c r="C157" i="20" s="1"/>
  <c r="B158" i="20" s="1"/>
  <c r="C158" i="20" s="1"/>
  <c r="B159" i="20" s="1"/>
  <c r="C159" i="20" s="1"/>
  <c r="B160" i="20" s="1"/>
  <c r="C160" i="20" s="1"/>
  <c r="C3" i="26"/>
  <c r="B4" i="26" s="1"/>
  <c r="C4" i="26" s="1"/>
  <c r="B5" i="26" s="1"/>
  <c r="C5" i="26" s="1"/>
  <c r="B6" i="26" s="1"/>
  <c r="C6" i="26" s="1"/>
  <c r="B7" i="26" s="1"/>
  <c r="C7" i="26" s="1"/>
  <c r="B8" i="26" s="1"/>
  <c r="C8" i="26" s="1"/>
  <c r="B9" i="26" s="1"/>
  <c r="C9" i="26" s="1"/>
  <c r="B10" i="26" s="1"/>
  <c r="C10" i="26" s="1"/>
  <c r="B11" i="26" s="1"/>
  <c r="C11" i="26" s="1"/>
  <c r="B12" i="26" s="1"/>
  <c r="C12" i="26" s="1"/>
  <c r="B13" i="26" s="1"/>
  <c r="C13" i="26" s="1"/>
  <c r="B14" i="26" s="1"/>
  <c r="C14" i="26" s="1"/>
  <c r="B15" i="26" s="1"/>
  <c r="C15" i="26" s="1"/>
  <c r="C3" i="25"/>
  <c r="B4" i="25" s="1"/>
  <c r="C4" i="25" s="1"/>
  <c r="B5" i="25" s="1"/>
  <c r="C5" i="25" s="1"/>
  <c r="B6" i="25" s="1"/>
  <c r="C6" i="25" s="1"/>
  <c r="B7" i="25" s="1"/>
  <c r="C7" i="25" s="1"/>
  <c r="B8" i="25" s="1"/>
  <c r="C8" i="25" s="1"/>
  <c r="B9" i="25" s="1"/>
  <c r="C9" i="25" s="1"/>
  <c r="B10" i="25" s="1"/>
  <c r="C10" i="25" s="1"/>
  <c r="B11" i="25" s="1"/>
  <c r="C11" i="25" s="1"/>
  <c r="B12" i="25" s="1"/>
  <c r="C12" i="25" s="1"/>
  <c r="B13" i="25" s="1"/>
  <c r="C13" i="25" s="1"/>
  <c r="B14" i="25" s="1"/>
  <c r="C14" i="25" s="1"/>
  <c r="B15" i="25" s="1"/>
  <c r="C15" i="25" s="1"/>
  <c r="B16" i="25" s="1"/>
  <c r="C16" i="25" s="1"/>
  <c r="B17" i="25" s="1"/>
  <c r="C17" i="25" s="1"/>
  <c r="B18" i="25" s="1"/>
  <c r="C18" i="25" s="1"/>
  <c r="B19" i="25" s="1"/>
  <c r="C19" i="25" s="1"/>
  <c r="B21" i="25" s="1"/>
  <c r="C21" i="25" s="1"/>
  <c r="B22" i="25" s="1"/>
  <c r="C22" i="25" s="1"/>
  <c r="B23" i="25" s="1"/>
  <c r="C23" i="25" s="1"/>
  <c r="B24" i="25" s="1"/>
  <c r="C24" i="25" s="1"/>
  <c r="B25" i="25" s="1"/>
  <c r="C25" i="25" s="1"/>
  <c r="B27" i="25" s="1"/>
  <c r="C27" i="25" s="1"/>
  <c r="B28" i="25" s="1"/>
  <c r="C28" i="25" s="1"/>
  <c r="B29" i="25" s="1"/>
  <c r="C29" i="25" s="1"/>
  <c r="B30" i="25" s="1"/>
  <c r="C30" i="25" s="1"/>
  <c r="B31" i="25" s="1"/>
  <c r="C31" i="25" s="1"/>
  <c r="C3" i="24"/>
  <c r="B4" i="24" s="1"/>
  <c r="C4" i="24" s="1"/>
  <c r="B5" i="24" s="1"/>
  <c r="C5" i="24" s="1"/>
  <c r="B6" i="24" s="1"/>
  <c r="C6" i="24" s="1"/>
  <c r="B7" i="24" s="1"/>
  <c r="C7" i="24" s="1"/>
  <c r="B8" i="24" s="1"/>
  <c r="C8" i="24" s="1"/>
  <c r="B9" i="24" s="1"/>
  <c r="C9" i="24" s="1"/>
  <c r="B10" i="24" s="1"/>
  <c r="C10" i="24" s="1"/>
  <c r="B11" i="24" s="1"/>
  <c r="C11" i="24" s="1"/>
  <c r="B12" i="24" s="1"/>
  <c r="C12" i="24" s="1"/>
  <c r="B13" i="24" s="1"/>
  <c r="C13" i="24" s="1"/>
  <c r="B14" i="24" s="1"/>
  <c r="C14" i="24" s="1"/>
  <c r="B15" i="24" s="1"/>
  <c r="C15" i="24" s="1"/>
  <c r="B16" i="24" s="1"/>
  <c r="C16" i="24" s="1"/>
  <c r="B17" i="24" s="1"/>
  <c r="C17" i="24" s="1"/>
  <c r="B18" i="24" s="1"/>
  <c r="C18" i="24" s="1"/>
  <c r="B19" i="24" s="1"/>
  <c r="C19" i="24" s="1"/>
  <c r="B20" i="24" s="1"/>
  <c r="C20" i="24" s="1"/>
  <c r="B21" i="24" s="1"/>
  <c r="C21" i="24" s="1"/>
  <c r="B22" i="24" s="1"/>
  <c r="C22" i="24" s="1"/>
  <c r="B23" i="24" s="1"/>
  <c r="C23" i="24" s="1"/>
  <c r="B25" i="24" s="1"/>
  <c r="C25" i="24" s="1"/>
  <c r="B26" i="24" s="1"/>
  <c r="C26" i="24" s="1"/>
  <c r="B27" i="24" s="1"/>
  <c r="C27" i="24" s="1"/>
  <c r="B28" i="24" s="1"/>
  <c r="C28" i="24" s="1"/>
  <c r="B29" i="24" s="1"/>
  <c r="C29" i="24" s="1"/>
  <c r="B30" i="24" s="1"/>
  <c r="C30" i="24" s="1"/>
  <c r="B31" i="24" s="1"/>
  <c r="C31" i="24" s="1"/>
  <c r="B32" i="24" s="1"/>
  <c r="C32" i="24" s="1"/>
  <c r="B33" i="24" s="1"/>
  <c r="C33" i="24" s="1"/>
  <c r="B34" i="24" s="1"/>
  <c r="C34" i="24" s="1"/>
  <c r="B35" i="24" s="1"/>
  <c r="C35" i="24" s="1"/>
  <c r="B36" i="24" s="1"/>
  <c r="C36" i="24" s="1"/>
  <c r="B37" i="24" s="1"/>
  <c r="C37" i="24" s="1"/>
  <c r="B38" i="24" s="1"/>
  <c r="C38" i="24" s="1"/>
  <c r="B39" i="24" s="1"/>
  <c r="C39" i="24" s="1"/>
  <c r="B40" i="24" s="1"/>
  <c r="C40" i="24" s="1"/>
  <c r="C3" i="23"/>
  <c r="B4" i="23" s="1"/>
  <c r="C4" i="23" s="1"/>
  <c r="B5" i="23" s="1"/>
  <c r="C5" i="23" s="1"/>
  <c r="B6" i="23" s="1"/>
  <c r="C6" i="23" s="1"/>
  <c r="B7" i="23" s="1"/>
  <c r="C7" i="23" s="1"/>
  <c r="B8" i="23" s="1"/>
  <c r="C8" i="23" s="1"/>
  <c r="B9" i="23" s="1"/>
  <c r="C9" i="23" s="1"/>
  <c r="B10" i="23" s="1"/>
  <c r="C10" i="23" s="1"/>
  <c r="B11" i="23" s="1"/>
  <c r="C11" i="23" s="1"/>
  <c r="B12" i="23" s="1"/>
  <c r="C12" i="23" s="1"/>
  <c r="B13" i="23" s="1"/>
  <c r="C13" i="23" s="1"/>
  <c r="B14" i="23" s="1"/>
  <c r="C14" i="23" s="1"/>
  <c r="B15" i="23" s="1"/>
  <c r="C15" i="23" s="1"/>
  <c r="B16" i="23" s="1"/>
  <c r="C16" i="23" s="1"/>
  <c r="B17" i="23" s="1"/>
  <c r="C17" i="23" s="1"/>
  <c r="B18" i="23" s="1"/>
  <c r="C18" i="23" s="1"/>
  <c r="B19" i="23" s="1"/>
  <c r="C19" i="23" s="1"/>
  <c r="B20" i="23" s="1"/>
  <c r="C20" i="23" s="1"/>
  <c r="B21" i="23" s="1"/>
  <c r="C21" i="23" s="1"/>
  <c r="B22" i="23" s="1"/>
  <c r="C22" i="23" s="1"/>
  <c r="B23" i="23" s="1"/>
  <c r="C23" i="23" s="1"/>
  <c r="B24" i="23" s="1"/>
  <c r="C24" i="23" s="1"/>
  <c r="B25" i="23" s="1"/>
  <c r="C25" i="23" s="1"/>
  <c r="B26" i="23" s="1"/>
  <c r="C26" i="23" s="1"/>
  <c r="B27" i="23" s="1"/>
  <c r="C27" i="23" s="1"/>
  <c r="B28" i="23" s="1"/>
  <c r="C28" i="23" s="1"/>
  <c r="B29" i="23" s="1"/>
  <c r="C29" i="23" s="1"/>
  <c r="B30" i="23" s="1"/>
  <c r="C30" i="23" s="1"/>
  <c r="B31" i="23" s="1"/>
  <c r="C31" i="23" s="1"/>
  <c r="B32" i="23" s="1"/>
  <c r="C32" i="23" s="1"/>
  <c r="B33" i="23" s="1"/>
  <c r="C33" i="23" s="1"/>
  <c r="B34" i="23" s="1"/>
  <c r="C34" i="23" s="1"/>
  <c r="B35" i="23" s="1"/>
  <c r="C35" i="23" s="1"/>
  <c r="B36" i="23" s="1"/>
  <c r="C36" i="23" s="1"/>
  <c r="B37" i="23" s="1"/>
  <c r="C37" i="23" s="1"/>
  <c r="B38" i="23" s="1"/>
  <c r="C38" i="23" s="1"/>
  <c r="B39" i="23" s="1"/>
  <c r="C39" i="23" s="1"/>
  <c r="B40" i="23" s="1"/>
  <c r="C40" i="23" s="1"/>
  <c r="B41" i="23" s="1"/>
  <c r="C41" i="23" s="1"/>
  <c r="B42" i="23" s="1"/>
  <c r="C42" i="23" s="1"/>
  <c r="B43" i="23" s="1"/>
  <c r="C43" i="23" s="1"/>
  <c r="B44" i="23" s="1"/>
  <c r="C44" i="23" s="1"/>
  <c r="C3" i="18"/>
  <c r="B4" i="18" s="1"/>
  <c r="C4" i="18" s="1"/>
  <c r="B5" i="18" s="1"/>
  <c r="C5" i="18" s="1"/>
  <c r="C3" i="17"/>
  <c r="C3" i="16"/>
  <c r="B4" i="16" s="1"/>
  <c r="C4" i="16" s="1"/>
  <c r="B5" i="16" s="1"/>
  <c r="C5" i="16" s="1"/>
  <c r="B6" i="16" s="1"/>
  <c r="C6" i="16" s="1"/>
  <c r="B7" i="16" s="1"/>
  <c r="C7" i="16" s="1"/>
  <c r="B8" i="16" s="1"/>
  <c r="C8" i="16" s="1"/>
  <c r="B9" i="16" s="1"/>
  <c r="C9" i="16" s="1"/>
  <c r="B10" i="16" s="1"/>
  <c r="C10" i="16" s="1"/>
  <c r="B11" i="16" s="1"/>
  <c r="C11" i="16" s="1"/>
  <c r="B12" i="16" s="1"/>
  <c r="C12" i="16" s="1"/>
  <c r="B13" i="16" s="1"/>
  <c r="C13" i="16" s="1"/>
  <c r="B14" i="16" s="1"/>
  <c r="C14" i="16" s="1"/>
  <c r="B15" i="16" s="1"/>
  <c r="C15" i="16" s="1"/>
  <c r="B16" i="16" s="1"/>
  <c r="C16" i="16" s="1"/>
  <c r="B17" i="16" s="1"/>
  <c r="C17" i="16" s="1"/>
  <c r="B18" i="16" s="1"/>
  <c r="C18" i="16" s="1"/>
  <c r="B19" i="16" s="1"/>
  <c r="C19" i="16" s="1"/>
  <c r="B20" i="16" s="1"/>
  <c r="C20" i="16" s="1"/>
  <c r="B21" i="16" s="1"/>
  <c r="C21" i="16" s="1"/>
  <c r="B22" i="16" s="1"/>
  <c r="C22" i="16" s="1"/>
  <c r="B23" i="16" s="1"/>
  <c r="C23" i="16" s="1"/>
  <c r="B24" i="16" s="1"/>
  <c r="C24" i="16" s="1"/>
  <c r="B25" i="16" s="1"/>
  <c r="C25" i="16" s="1"/>
  <c r="B26" i="16" s="1"/>
  <c r="C26" i="16" s="1"/>
  <c r="B27" i="16" s="1"/>
  <c r="C27" i="16" s="1"/>
  <c r="B28" i="16" s="1"/>
  <c r="C28" i="16" s="1"/>
  <c r="B29" i="16" s="1"/>
  <c r="C29" i="16" s="1"/>
  <c r="B30" i="16" s="1"/>
  <c r="C30" i="16" s="1"/>
  <c r="B31" i="16" s="1"/>
  <c r="C31" i="16" s="1"/>
  <c r="B32" i="16" s="1"/>
  <c r="C32" i="16" s="1"/>
  <c r="B33" i="16" s="1"/>
  <c r="C33" i="16" s="1"/>
  <c r="B34" i="16" s="1"/>
  <c r="C34" i="16" s="1"/>
  <c r="C3" i="27"/>
  <c r="B4" i="27" s="1"/>
  <c r="C4" i="27" s="1"/>
  <c r="B5" i="27" s="1"/>
  <c r="C5" i="27" s="1"/>
  <c r="B6" i="27" s="1"/>
  <c r="C6" i="27" s="1"/>
  <c r="B7" i="27" s="1"/>
  <c r="C7" i="27" s="1"/>
  <c r="B8" i="27" s="1"/>
  <c r="C8" i="27" s="1"/>
  <c r="B9" i="27" s="1"/>
  <c r="C9" i="27" s="1"/>
  <c r="B10" i="27" s="1"/>
  <c r="C10" i="27" s="1"/>
  <c r="B11" i="27" s="1"/>
  <c r="C11" i="27" s="1"/>
  <c r="B12" i="27" s="1"/>
  <c r="C12" i="27" s="1"/>
  <c r="B13" i="27" s="1"/>
  <c r="C13" i="27" s="1"/>
  <c r="B14" i="27" s="1"/>
  <c r="C14" i="27" s="1"/>
  <c r="B15" i="27" s="1"/>
  <c r="C15" i="27" s="1"/>
  <c r="B16" i="27" s="1"/>
  <c r="C16" i="27" s="1"/>
  <c r="B17" i="27" s="1"/>
  <c r="C17" i="27" s="1"/>
  <c r="B18" i="27" s="1"/>
  <c r="C18" i="27" s="1"/>
  <c r="B19" i="27" s="1"/>
  <c r="C19" i="27" s="1"/>
  <c r="B20" i="27" s="1"/>
  <c r="C20" i="27" s="1"/>
  <c r="C3" i="19"/>
  <c r="B4" i="19" s="1"/>
  <c r="C4" i="19" s="1"/>
  <c r="B5" i="19" s="1"/>
  <c r="C5" i="19" s="1"/>
  <c r="B6" i="19" s="1"/>
  <c r="C6" i="19" s="1"/>
  <c r="B7" i="19" s="1"/>
  <c r="C7" i="19" s="1"/>
  <c r="B8" i="19" s="1"/>
  <c r="C8" i="19" s="1"/>
  <c r="B9" i="19" s="1"/>
  <c r="C9" i="19" s="1"/>
  <c r="B10" i="19" s="1"/>
  <c r="C10" i="19" s="1"/>
  <c r="B11" i="19" s="1"/>
  <c r="C11" i="19" s="1"/>
  <c r="B12" i="19" s="1"/>
  <c r="C12" i="19" s="1"/>
  <c r="B13" i="19" s="1"/>
  <c r="C13" i="19" s="1"/>
  <c r="B14" i="19" s="1"/>
  <c r="C14" i="19" s="1"/>
  <c r="B15" i="19" s="1"/>
  <c r="C15" i="19" s="1"/>
  <c r="B16" i="19" s="1"/>
  <c r="C16" i="19" s="1"/>
  <c r="B17" i="19" s="1"/>
  <c r="C17" i="19" s="1"/>
  <c r="B18" i="19" s="1"/>
  <c r="C18" i="19" s="1"/>
  <c r="B19" i="19" s="1"/>
  <c r="C19" i="19" s="1"/>
  <c r="B20" i="19" s="1"/>
  <c r="C20" i="19" s="1"/>
  <c r="B21" i="19" s="1"/>
  <c r="C21" i="19" s="1"/>
  <c r="B22" i="19" s="1"/>
  <c r="C22" i="19" s="1"/>
  <c r="B23" i="19" s="1"/>
  <c r="C23" i="19" s="1"/>
  <c r="B24" i="19" s="1"/>
  <c r="C24" i="19" s="1"/>
  <c r="B25" i="19" s="1"/>
  <c r="C25" i="19" s="1"/>
  <c r="B26" i="19" s="1"/>
  <c r="C26" i="19" s="1"/>
  <c r="B27" i="19" s="1"/>
  <c r="C27" i="19" s="1"/>
  <c r="B28" i="19" s="1"/>
  <c r="C28" i="19" s="1"/>
  <c r="B29" i="19" s="1"/>
  <c r="C29" i="19" s="1"/>
  <c r="B30" i="19" s="1"/>
  <c r="C30" i="19" s="1"/>
  <c r="B31" i="19" s="1"/>
  <c r="C31" i="19" s="1"/>
  <c r="B32" i="19" s="1"/>
  <c r="C32" i="19" s="1"/>
  <c r="B33" i="19" s="1"/>
  <c r="C33" i="19" s="1"/>
  <c r="B34" i="19" s="1"/>
  <c r="C34" i="19" s="1"/>
  <c r="B35" i="19" s="1"/>
  <c r="C35" i="19" s="1"/>
  <c r="B36" i="19" s="1"/>
  <c r="C36" i="19" s="1"/>
  <c r="B37" i="19" s="1"/>
  <c r="C37" i="19" s="1"/>
  <c r="B38" i="19" s="1"/>
  <c r="C38" i="19" s="1"/>
  <c r="B39" i="19" s="1"/>
  <c r="C39" i="19" s="1"/>
  <c r="B40" i="19" s="1"/>
  <c r="C40" i="19" s="1"/>
  <c r="B41" i="19" s="1"/>
  <c r="C41" i="19" s="1"/>
  <c r="B42" i="19" s="1"/>
  <c r="C42" i="19" s="1"/>
  <c r="B43" i="19" s="1"/>
  <c r="C43" i="19" s="1"/>
  <c r="B44" i="19" s="1"/>
  <c r="C44" i="19" s="1"/>
  <c r="B45" i="19" s="1"/>
  <c r="C45" i="19" s="1"/>
  <c r="B46" i="19" s="1"/>
  <c r="C46" i="19" s="1"/>
  <c r="B47" i="19" s="1"/>
  <c r="C47" i="19" s="1"/>
  <c r="B48" i="19" s="1"/>
  <c r="C48" i="19" s="1"/>
  <c r="B49" i="19" s="1"/>
  <c r="C49" i="19" s="1"/>
  <c r="B50" i="19" s="1"/>
  <c r="C50" i="19" s="1"/>
  <c r="B51" i="19" s="1"/>
  <c r="C51" i="19" s="1"/>
  <c r="B52" i="19" s="1"/>
  <c r="C52" i="19" s="1"/>
  <c r="B53" i="19" s="1"/>
  <c r="C53" i="19" s="1"/>
  <c r="B54" i="19" s="1"/>
  <c r="C54" i="19" s="1"/>
  <c r="B55" i="19" s="1"/>
  <c r="C55" i="19" s="1"/>
  <c r="B56" i="19" s="1"/>
  <c r="C56" i="19" s="1"/>
  <c r="B57" i="19" s="1"/>
  <c r="C57" i="19" s="1"/>
  <c r="B4" i="10"/>
  <c r="C4" i="10" s="1"/>
  <c r="B5" i="10" s="1"/>
  <c r="C5" i="10" s="1"/>
  <c r="B6" i="10" s="1"/>
  <c r="C6" i="10" s="1"/>
  <c r="B7" i="10" s="1"/>
  <c r="C7" i="10" s="1"/>
  <c r="B8" i="10" s="1"/>
  <c r="C8" i="10" s="1"/>
  <c r="B9" i="10" s="1"/>
  <c r="C9" i="10" s="1"/>
  <c r="B10" i="10" s="1"/>
  <c r="C10" i="10" s="1"/>
  <c r="B11" i="10" s="1"/>
  <c r="C11" i="10" s="1"/>
  <c r="B12" i="10" s="1"/>
  <c r="C12" i="10" s="1"/>
  <c r="B13" i="10" s="1"/>
  <c r="C13" i="10" s="1"/>
  <c r="B14" i="10" s="1"/>
  <c r="C14" i="10" s="1"/>
  <c r="B15" i="10" s="1"/>
  <c r="C15" i="10" s="1"/>
  <c r="B16" i="10" s="1"/>
  <c r="C16" i="10" s="1"/>
  <c r="B17" i="10" s="1"/>
  <c r="C17" i="10" s="1"/>
  <c r="B18" i="10" s="1"/>
  <c r="C18" i="10" s="1"/>
  <c r="B19" i="10" s="1"/>
  <c r="C19" i="10" s="1"/>
  <c r="B20" i="10" s="1"/>
  <c r="C20" i="10" s="1"/>
  <c r="B21" i="10" s="1"/>
  <c r="C21" i="10" s="1"/>
  <c r="B22" i="10" s="1"/>
  <c r="C22" i="10" s="1"/>
  <c r="B23" i="10" s="1"/>
  <c r="C23" i="10" s="1"/>
  <c r="B24" i="10" s="1"/>
  <c r="C24" i="10" s="1"/>
  <c r="B25" i="10" s="1"/>
  <c r="C25" i="10" s="1"/>
  <c r="B26" i="10" s="1"/>
  <c r="C26" i="10" s="1"/>
  <c r="B27" i="10" s="1"/>
  <c r="C27" i="10" s="1"/>
  <c r="B28" i="10" s="1"/>
  <c r="C28" i="10" s="1"/>
  <c r="B29" i="10" s="1"/>
  <c r="C29" i="10" s="1"/>
  <c r="B30" i="10" s="1"/>
  <c r="C30" i="10" s="1"/>
  <c r="B31" i="10" s="1"/>
  <c r="C31" i="10" s="1"/>
  <c r="B32" i="10" s="1"/>
  <c r="C32" i="10" s="1"/>
  <c r="B33" i="10" s="1"/>
  <c r="C33" i="10" s="1"/>
  <c r="B34" i="10" s="1"/>
  <c r="C34" i="10" s="1"/>
  <c r="B35" i="10" s="1"/>
  <c r="C35" i="10" s="1"/>
  <c r="B36" i="10" s="1"/>
  <c r="C36" i="10" s="1"/>
  <c r="B37" i="10" s="1"/>
  <c r="C37" i="10" s="1"/>
  <c r="B38" i="10" s="1"/>
  <c r="C38" i="10" s="1"/>
  <c r="B39" i="10" s="1"/>
  <c r="C39" i="10" s="1"/>
  <c r="B40" i="10" s="1"/>
  <c r="C40" i="10" s="1"/>
  <c r="B41" i="10" s="1"/>
  <c r="C41" i="10" s="1"/>
  <c r="B42" i="10" s="1"/>
  <c r="C42" i="10" s="1"/>
  <c r="B43" i="10" s="1"/>
  <c r="C43" i="10" s="1"/>
  <c r="B44" i="10" s="1"/>
  <c r="C44" i="10" s="1"/>
  <c r="B45" i="10" s="1"/>
  <c r="C45" i="10" s="1"/>
  <c r="B46" i="10" s="1"/>
  <c r="C46" i="10" s="1"/>
  <c r="B47" i="10" s="1"/>
  <c r="C47" i="10" s="1"/>
  <c r="B48" i="10" s="1"/>
  <c r="C48" i="10" s="1"/>
  <c r="B49" i="10" s="1"/>
  <c r="C49" i="10" s="1"/>
  <c r="B50" i="10" s="1"/>
  <c r="C50" i="10" s="1"/>
  <c r="B51" i="10" s="1"/>
  <c r="C51" i="10" s="1"/>
  <c r="B52" i="10" s="1"/>
  <c r="C52" i="10" s="1"/>
  <c r="B53" i="10" s="1"/>
  <c r="C53" i="10" s="1"/>
  <c r="B54" i="10" s="1"/>
  <c r="C54" i="10" s="1"/>
  <c r="B55" i="10" s="1"/>
  <c r="C55" i="10" s="1"/>
  <c r="B56" i="10" s="1"/>
  <c r="C56" i="10" s="1"/>
  <c r="B57" i="10" s="1"/>
  <c r="C57" i="10" s="1"/>
  <c r="B58" i="10" s="1"/>
  <c r="C58" i="10" s="1"/>
  <c r="B59" i="10" s="1"/>
  <c r="C59" i="10" s="1"/>
  <c r="B60" i="10" s="1"/>
  <c r="C60" i="10" s="1"/>
  <c r="B61" i="10" s="1"/>
  <c r="C61" i="10" s="1"/>
  <c r="B62" i="10" s="1"/>
  <c r="C62" i="10" s="1"/>
  <c r="B63" i="10" s="1"/>
  <c r="C63" i="10" s="1"/>
  <c r="B64" i="10" s="1"/>
  <c r="C64" i="10" s="1"/>
  <c r="B65" i="10" s="1"/>
  <c r="C65" i="10" s="1"/>
  <c r="B66" i="10" s="1"/>
  <c r="C66" i="10" s="1"/>
  <c r="B67" i="10" s="1"/>
  <c r="C67" i="10" s="1"/>
  <c r="B68" i="10" s="1"/>
  <c r="C68" i="10" s="1"/>
  <c r="B69" i="10" s="1"/>
  <c r="C69" i="10" s="1"/>
  <c r="B70" i="10" s="1"/>
  <c r="C70" i="10" s="1"/>
  <c r="B71" i="10" s="1"/>
  <c r="C71" i="10" s="1"/>
  <c r="B72" i="10" s="1"/>
  <c r="C72" i="10" s="1"/>
  <c r="B73" i="10" s="1"/>
  <c r="C73" i="10" s="1"/>
  <c r="B74" i="10" s="1"/>
  <c r="C74" i="10" s="1"/>
  <c r="B75" i="10" s="1"/>
  <c r="C75" i="10" s="1"/>
  <c r="B76" i="10" s="1"/>
  <c r="C76" i="10" s="1"/>
  <c r="B77" i="10" s="1"/>
  <c r="C77" i="10" s="1"/>
  <c r="B78" i="10" s="1"/>
  <c r="C78" i="10" s="1"/>
  <c r="B79" i="10" s="1"/>
  <c r="C79" i="10" s="1"/>
  <c r="B80" i="10" s="1"/>
  <c r="C80" i="10" s="1"/>
  <c r="B81" i="10" s="1"/>
  <c r="C81" i="10" s="1"/>
  <c r="B82" i="10" s="1"/>
  <c r="C82" i="10" s="1"/>
  <c r="B4" i="9"/>
  <c r="C4" i="9" s="1"/>
  <c r="B5" i="9" s="1"/>
  <c r="C5" i="9" s="1"/>
  <c r="B6" i="9" s="1"/>
  <c r="C6" i="9" s="1"/>
  <c r="B7" i="9" s="1"/>
  <c r="C7" i="9" s="1"/>
  <c r="B8" i="9" s="1"/>
  <c r="C8" i="9" s="1"/>
  <c r="B9" i="9" s="1"/>
  <c r="C9" i="9" s="1"/>
  <c r="B10" i="9" s="1"/>
  <c r="C10" i="9" s="1"/>
  <c r="B11" i="9" s="1"/>
  <c r="C11" i="9" s="1"/>
  <c r="B12" i="9" s="1"/>
  <c r="C12" i="9" s="1"/>
  <c r="B13" i="9" s="1"/>
  <c r="C13" i="9" s="1"/>
  <c r="B14" i="9" s="1"/>
  <c r="C14" i="9" s="1"/>
  <c r="B15" i="9" s="1"/>
  <c r="C15" i="9" s="1"/>
  <c r="B16" i="9" s="1"/>
  <c r="C16" i="9" s="1"/>
  <c r="B17" i="9" s="1"/>
  <c r="C17" i="9" s="1"/>
  <c r="B18" i="9" s="1"/>
  <c r="C18" i="9" s="1"/>
  <c r="B19" i="9" s="1"/>
  <c r="C19" i="9" s="1"/>
  <c r="B20" i="9" s="1"/>
  <c r="C20" i="9" s="1"/>
  <c r="B21" i="9" s="1"/>
  <c r="C21" i="9" s="1"/>
  <c r="B22" i="9" s="1"/>
  <c r="C22" i="9" s="1"/>
  <c r="B23" i="9" s="1"/>
  <c r="C23" i="9" s="1"/>
  <c r="B24" i="9" s="1"/>
  <c r="C24" i="9" s="1"/>
  <c r="B25" i="9" s="1"/>
  <c r="C25" i="9" s="1"/>
  <c r="B26" i="9" s="1"/>
  <c r="C26" i="9" s="1"/>
  <c r="B27" i="9" s="1"/>
  <c r="C27" i="9" s="1"/>
  <c r="B28" i="9" s="1"/>
  <c r="C28" i="9" s="1"/>
  <c r="B29" i="9" s="1"/>
  <c r="C29" i="9" s="1"/>
  <c r="B30" i="9" s="1"/>
  <c r="C30" i="9" s="1"/>
  <c r="B31" i="9" s="1"/>
  <c r="C31" i="9" s="1"/>
  <c r="B32" i="9" s="1"/>
  <c r="C32" i="9" s="1"/>
  <c r="B33" i="9" s="1"/>
  <c r="C33" i="9" s="1"/>
  <c r="B34" i="9" s="1"/>
  <c r="C34" i="9" s="1"/>
  <c r="B35" i="9" s="1"/>
  <c r="C35" i="9" s="1"/>
  <c r="B36" i="9" s="1"/>
  <c r="C36" i="9" s="1"/>
  <c r="B37" i="9" s="1"/>
  <c r="C37" i="9" s="1"/>
  <c r="B38" i="9" s="1"/>
  <c r="C38" i="9" s="1"/>
  <c r="B39" i="9" s="1"/>
  <c r="C39" i="9" s="1"/>
  <c r="B40" i="9" s="1"/>
  <c r="C40" i="9" s="1"/>
  <c r="B41" i="9" s="1"/>
  <c r="C41" i="9" s="1"/>
  <c r="B42" i="9" s="1"/>
  <c r="C42" i="9" s="1"/>
  <c r="B43" i="9" s="1"/>
  <c r="C43" i="9" s="1"/>
  <c r="B44" i="9" s="1"/>
  <c r="C44" i="9" s="1"/>
  <c r="B45" i="9" s="1"/>
  <c r="C45" i="9" s="1"/>
  <c r="B46" i="9" s="1"/>
  <c r="C46" i="9" s="1"/>
  <c r="B4" i="8"/>
  <c r="C4" i="8" s="1"/>
  <c r="C47" i="9"/>
  <c r="C49" i="9"/>
  <c r="B50" i="9" s="1"/>
  <c r="C50" i="9" s="1"/>
  <c r="B51" i="9" s="1"/>
  <c r="C51" i="9" s="1"/>
  <c r="B52" i="9" s="1"/>
  <c r="C52" i="9" s="1"/>
  <c r="B53" i="9" s="1"/>
  <c r="C53" i="9" s="1"/>
  <c r="B54" i="9" s="1"/>
  <c r="C54" i="9" s="1"/>
  <c r="B55" i="9" s="1"/>
  <c r="C55" i="9" s="1"/>
  <c r="B56" i="9" s="1"/>
  <c r="C56" i="9" s="1"/>
  <c r="B57" i="9" s="1"/>
  <c r="C57" i="9" s="1"/>
  <c r="B58" i="9" s="1"/>
  <c r="C58" i="9" s="1"/>
  <c r="B59" i="9" s="1"/>
  <c r="C59" i="9" s="1"/>
  <c r="B60" i="9" s="1"/>
  <c r="C60" i="9" s="1"/>
  <c r="B61" i="9" s="1"/>
  <c r="C61" i="9" s="1"/>
  <c r="B62" i="9" s="1"/>
  <c r="C62" i="9" s="1"/>
  <c r="B63" i="9" s="1"/>
  <c r="C63" i="9" s="1"/>
  <c r="B64" i="9" s="1"/>
  <c r="C64" i="9" s="1"/>
  <c r="B65" i="9" s="1"/>
  <c r="C65" i="9" s="1"/>
  <c r="B66" i="9" s="1"/>
  <c r="C66" i="9" s="1"/>
  <c r="B67" i="9" s="1"/>
  <c r="C67" i="9" s="1"/>
  <c r="B68" i="9" s="1"/>
  <c r="C68" i="9" s="1"/>
  <c r="B69" i="9" s="1"/>
  <c r="C69" i="9" s="1"/>
  <c r="B70" i="9" s="1"/>
  <c r="C70" i="9" s="1"/>
  <c r="B71" i="9" s="1"/>
  <c r="C71" i="9" s="1"/>
  <c r="B72" i="9" s="1"/>
  <c r="C72" i="9" s="1"/>
  <c r="B73" i="9" s="1"/>
  <c r="C73" i="9" s="1"/>
  <c r="B74" i="9" s="1"/>
  <c r="C74" i="9" s="1"/>
  <c r="B75" i="9" s="1"/>
  <c r="C75" i="9" s="1"/>
  <c r="B56" i="16"/>
  <c r="C56" i="16" s="1"/>
  <c r="B57" i="16" s="1"/>
  <c r="C57" i="16" s="1"/>
  <c r="B58" i="16" s="1"/>
  <c r="C58" i="16" s="1"/>
  <c r="B35" i="16" l="1"/>
  <c r="C35" i="16" s="1"/>
  <c r="B36" i="16" s="1"/>
  <c r="C36" i="16" s="1"/>
  <c r="B37" i="16" s="1"/>
  <c r="C37" i="16" s="1"/>
  <c r="B38" i="16" s="1"/>
  <c r="C38" i="16" s="1"/>
  <c r="B39" i="16" s="1"/>
  <c r="C39" i="16" s="1"/>
  <c r="B40" i="16" s="1"/>
  <c r="C40" i="16" s="1"/>
  <c r="B41" i="16" s="1"/>
  <c r="C41" i="16" s="1"/>
  <c r="B42" i="16" s="1"/>
  <c r="C42" i="16" s="1"/>
  <c r="B43" i="16" s="1"/>
  <c r="C43" i="16" s="1"/>
  <c r="B44" i="16" s="1"/>
  <c r="C44" i="16" s="1"/>
  <c r="B45" i="16" s="1"/>
  <c r="C45" i="16" s="1"/>
  <c r="B46" i="16" s="1"/>
  <c r="C46" i="16" s="1"/>
  <c r="B47" i="16" s="1"/>
  <c r="C47" i="16" s="1"/>
  <c r="B48" i="16" s="1"/>
  <c r="C48" i="16" s="1"/>
  <c r="B49" i="16" s="1"/>
  <c r="C49" i="16" s="1"/>
  <c r="B50" i="16" s="1"/>
  <c r="C50" i="16" s="1"/>
  <c r="B51" i="16" s="1"/>
  <c r="C51" i="16" s="1"/>
  <c r="B52" i="16" s="1"/>
  <c r="C52" i="16" s="1"/>
  <c r="B53" i="16" s="1"/>
  <c r="C53" i="16" s="1"/>
  <c r="B54" i="16" s="1"/>
  <c r="C54" i="16" s="1"/>
  <c r="B55" i="16" s="1"/>
  <c r="B47" i="22"/>
  <c r="C47" i="22" s="1"/>
  <c r="B48" i="22" s="1"/>
  <c r="C48" i="22" s="1"/>
  <c r="B49" i="22" s="1"/>
  <c r="C49" i="22" s="1"/>
  <c r="B50" i="22" s="1"/>
  <c r="C50" i="22" s="1"/>
  <c r="B51" i="22" s="1"/>
  <c r="C51" i="22" s="1"/>
  <c r="B52" i="22" s="1"/>
  <c r="C52" i="22" s="1"/>
  <c r="B53" i="22" s="1"/>
  <c r="C53" i="22" s="1"/>
  <c r="B54" i="22" s="1"/>
  <c r="C54" i="22" s="1"/>
  <c r="B55" i="22" s="1"/>
  <c r="C55" i="22" s="1"/>
  <c r="B56" i="22" s="1"/>
  <c r="C56" i="22" s="1"/>
  <c r="B57" i="22" s="1"/>
  <c r="C57" i="22" s="1"/>
  <c r="B58" i="22" s="1"/>
  <c r="C58" i="22" s="1"/>
  <c r="B59" i="22" s="1"/>
  <c r="C59" i="22" s="1"/>
  <c r="B60" i="22" s="1"/>
  <c r="C60" i="22" s="1"/>
  <c r="B61" i="22" s="1"/>
  <c r="C61" i="22" s="1"/>
  <c r="B62" i="22" s="1"/>
  <c r="C62" i="22" s="1"/>
  <c r="B63" i="22" s="1"/>
  <c r="C63" i="22" s="1"/>
  <c r="B64" i="22" s="1"/>
  <c r="C64" i="22" s="1"/>
  <c r="B65" i="22" s="1"/>
  <c r="C65" i="22" s="1"/>
  <c r="B66" i="22" s="1"/>
  <c r="C66" i="22" s="1"/>
  <c r="B67" i="22" s="1"/>
  <c r="C67" i="22" s="1"/>
  <c r="B68" i="22" s="1"/>
  <c r="C68" i="22" s="1"/>
  <c r="B69" i="22" s="1"/>
  <c r="C69" i="22" s="1"/>
  <c r="B70" i="22" s="1"/>
  <c r="C70" i="22" s="1"/>
  <c r="B71" i="22" s="1"/>
  <c r="C71" i="22" s="1"/>
  <c r="B72" i="22" s="1"/>
  <c r="C72" i="22" s="1"/>
  <c r="B73" i="22" s="1"/>
  <c r="C73" i="22" s="1"/>
  <c r="B74" i="22" s="1"/>
  <c r="C74" i="22" s="1"/>
  <c r="B75" i="22" s="1"/>
  <c r="C75" i="22" s="1"/>
  <c r="B76" i="22" s="1"/>
  <c r="C76" i="22" s="1"/>
  <c r="B27" i="20"/>
  <c r="C27" i="20" s="1"/>
  <c r="B6" i="18"/>
  <c r="C6" i="18" s="1"/>
  <c r="B59" i="16"/>
  <c r="C59" i="16" s="1"/>
  <c r="B60" i="16" s="1"/>
  <c r="C60" i="16" s="1"/>
  <c r="B61" i="16" s="1"/>
  <c r="C61" i="16" s="1"/>
  <c r="B62" i="16" s="1"/>
  <c r="C62" i="16" s="1"/>
  <c r="B63" i="16" s="1"/>
  <c r="C63" i="16" s="1"/>
  <c r="B64" i="16" s="1"/>
  <c r="C64" i="16" s="1"/>
  <c r="B65" i="16" s="1"/>
  <c r="C65" i="16" s="1"/>
  <c r="B66" i="16" s="1"/>
  <c r="C66" i="16" s="1"/>
  <c r="B67" i="16" s="1"/>
  <c r="C67" i="16" s="1"/>
  <c r="B68" i="16" s="1"/>
  <c r="C68" i="16" s="1"/>
  <c r="B69" i="16" s="1"/>
  <c r="C69" i="16" s="1"/>
  <c r="B70" i="16" s="1"/>
  <c r="C70" i="16" s="1"/>
  <c r="B71" i="16" s="1"/>
  <c r="C71" i="16" s="1"/>
  <c r="B72" i="16" s="1"/>
  <c r="C72" i="16" s="1"/>
  <c r="B73" i="16" s="1"/>
  <c r="C73" i="16" s="1"/>
  <c r="B74" i="16" s="1"/>
  <c r="C74" i="16" s="1"/>
  <c r="B75" i="16" s="1"/>
  <c r="C75" i="16" s="1"/>
  <c r="B76" i="16" s="1"/>
  <c r="C76" i="16" s="1"/>
  <c r="B77" i="16" s="1"/>
  <c r="C77" i="16" s="1"/>
  <c r="B78" i="16" s="1"/>
  <c r="C78" i="16" s="1"/>
  <c r="B79" i="16" s="1"/>
  <c r="C79" i="16" s="1"/>
  <c r="B80" i="16" s="1"/>
  <c r="C80" i="16" s="1"/>
  <c r="B81" i="16" s="1"/>
  <c r="C81" i="16" s="1"/>
  <c r="B82" i="16" s="1"/>
  <c r="C82" i="16" s="1"/>
  <c r="B83" i="16" s="1"/>
  <c r="C83" i="16" s="1"/>
  <c r="B84" i="16" s="1"/>
  <c r="C84" i="16" s="1"/>
  <c r="B85" i="16" s="1"/>
  <c r="C85" i="16" s="1"/>
  <c r="B86" i="16" s="1"/>
  <c r="C86" i="16" s="1"/>
  <c r="B87" i="16" s="1"/>
  <c r="C87" i="16" s="1"/>
  <c r="B88" i="16" s="1"/>
  <c r="C88" i="16" s="1"/>
  <c r="B89" i="16" s="1"/>
  <c r="C89" i="16" s="1"/>
  <c r="B90" i="16" s="1"/>
  <c r="C90" i="16" s="1"/>
  <c r="B91" i="16" s="1"/>
  <c r="C91" i="16" s="1"/>
  <c r="B92" i="16" s="1"/>
  <c r="C92" i="16" s="1"/>
  <c r="B93" i="16" s="1"/>
  <c r="C93" i="16" s="1"/>
  <c r="B94" i="16" s="1"/>
  <c r="C94" i="16" s="1"/>
  <c r="B95" i="16" s="1"/>
  <c r="C95" i="16" s="1"/>
  <c r="B96" i="16" s="1"/>
  <c r="C96" i="16" s="1"/>
  <c r="B97" i="16" s="1"/>
  <c r="C97" i="16" s="1"/>
  <c r="B98" i="16" s="1"/>
  <c r="C98" i="16" s="1"/>
  <c r="B99" i="16" s="1"/>
  <c r="C99" i="16" s="1"/>
  <c r="B100" i="16" s="1"/>
  <c r="C100" i="16" s="1"/>
  <c r="B101" i="16" s="1"/>
  <c r="C101" i="16" s="1"/>
  <c r="B5" i="8"/>
  <c r="C5" i="8" s="1"/>
  <c r="B6" i="8" s="1"/>
  <c r="C6" i="8" s="1"/>
  <c r="B16" i="26"/>
  <c r="C16" i="26" s="1"/>
  <c r="B17" i="26" s="1"/>
  <c r="C17" i="26" s="1"/>
  <c r="B18" i="26" s="1"/>
  <c r="C18" i="26" s="1"/>
  <c r="B19" i="26" s="1"/>
  <c r="C19" i="26" s="1"/>
  <c r="B20" i="26" s="1"/>
  <c r="C20" i="26" s="1"/>
  <c r="B21" i="26" s="1"/>
  <c r="C21" i="26" s="1"/>
  <c r="B22" i="26" s="1"/>
  <c r="C22" i="26" s="1"/>
  <c r="B23" i="26" s="1"/>
  <c r="C23" i="26" s="1"/>
  <c r="B24" i="26" s="1"/>
  <c r="C24" i="26" s="1"/>
  <c r="B13" i="33"/>
  <c r="C13" i="33" s="1"/>
  <c r="B14" i="33" s="1"/>
  <c r="C14" i="33" s="1"/>
  <c r="B58" i="19"/>
  <c r="C58" i="19" s="1"/>
  <c r="B59" i="19" s="1"/>
  <c r="C59" i="19" s="1"/>
  <c r="B60" i="19" s="1"/>
  <c r="C60" i="19" s="1"/>
  <c r="B61" i="19" s="1"/>
  <c r="C61" i="19" s="1"/>
  <c r="B62" i="19" s="1"/>
  <c r="C62" i="19" s="1"/>
  <c r="B28" i="20" l="1"/>
  <c r="C28" i="20" s="1"/>
  <c r="B7" i="18"/>
  <c r="C7" i="18" s="1"/>
  <c r="B7" i="8"/>
  <c r="C7" i="8" s="1"/>
  <c r="B25" i="26"/>
  <c r="C25" i="26" s="1"/>
  <c r="B26" i="26" s="1"/>
  <c r="C26" i="26" s="1"/>
  <c r="B27" i="26" s="1"/>
  <c r="C27" i="26" s="1"/>
  <c r="B28" i="26" s="1"/>
  <c r="C28" i="26" s="1"/>
  <c r="B29" i="26" s="1"/>
  <c r="C29" i="26" s="1"/>
  <c r="B30" i="26" s="1"/>
  <c r="C30" i="26" s="1"/>
  <c r="B63" i="19"/>
  <c r="C63" i="19" s="1"/>
  <c r="B29" i="20" l="1"/>
  <c r="C29" i="20" s="1"/>
  <c r="B30" i="20" s="1"/>
  <c r="C30" i="20" s="1"/>
  <c r="B31" i="20" s="1"/>
  <c r="C31" i="20" s="1"/>
  <c r="B32" i="20" s="1"/>
  <c r="C32" i="20" s="1"/>
  <c r="B33" i="20" s="1"/>
  <c r="C33" i="20" s="1"/>
  <c r="B34" i="20" s="1"/>
  <c r="C34" i="20" s="1"/>
  <c r="B35" i="20" s="1"/>
  <c r="C35" i="20" s="1"/>
  <c r="B36" i="20" s="1"/>
  <c r="C36" i="20" s="1"/>
  <c r="B37" i="20" s="1"/>
  <c r="C37" i="20" s="1"/>
  <c r="B38" i="20" s="1"/>
  <c r="C38" i="20" s="1"/>
  <c r="B39" i="20" s="1"/>
  <c r="C39" i="20" s="1"/>
  <c r="B40" i="20" s="1"/>
  <c r="C40" i="20" s="1"/>
  <c r="B41" i="20" s="1"/>
  <c r="C41" i="20" s="1"/>
  <c r="B42" i="20" s="1"/>
  <c r="C42" i="20" s="1"/>
  <c r="B43" i="20" s="1"/>
  <c r="C43" i="20" s="1"/>
  <c r="B44" i="20" s="1"/>
  <c r="C44" i="20" s="1"/>
  <c r="B45" i="20" s="1"/>
  <c r="C45" i="20" s="1"/>
  <c r="B46" i="20" s="1"/>
  <c r="C46" i="20" s="1"/>
  <c r="B47" i="20" s="1"/>
  <c r="C47" i="20" s="1"/>
  <c r="B48" i="20" s="1"/>
  <c r="C48" i="20" s="1"/>
  <c r="B49" i="20" s="1"/>
  <c r="C49" i="20" s="1"/>
  <c r="B50" i="20" s="1"/>
  <c r="C50" i="20" s="1"/>
  <c r="B51" i="20" s="1"/>
  <c r="C51" i="20" s="1"/>
  <c r="B52" i="20" s="1"/>
  <c r="C52" i="20" s="1"/>
  <c r="B53" i="20" s="1"/>
  <c r="C53" i="20" s="1"/>
  <c r="B64" i="19"/>
  <c r="C64" i="19" s="1"/>
  <c r="B65" i="19" s="1"/>
  <c r="C65" i="19" s="1"/>
  <c r="B8" i="18"/>
  <c r="C8" i="18" s="1"/>
  <c r="B8" i="8"/>
  <c r="C8" i="8" s="1"/>
  <c r="B66" i="19" l="1"/>
  <c r="C66" i="19" s="1"/>
  <c r="B67" i="19" s="1"/>
  <c r="C67" i="19" s="1"/>
  <c r="B68" i="19" s="1"/>
  <c r="C68" i="19" s="1"/>
  <c r="B69" i="19" s="1"/>
  <c r="C69" i="19" s="1"/>
  <c r="B70" i="19" s="1"/>
  <c r="C70" i="19" s="1"/>
  <c r="B71" i="19" s="1"/>
  <c r="C71" i="19" s="1"/>
  <c r="B72" i="19" s="1"/>
  <c r="C72" i="19" s="1"/>
  <c r="B9" i="18"/>
  <c r="C9" i="18" s="1"/>
  <c r="B9" i="8"/>
  <c r="C9" i="8" s="1"/>
  <c r="B10" i="18" l="1"/>
  <c r="C10" i="18" s="1"/>
  <c r="B10" i="8"/>
  <c r="C10" i="8" s="1"/>
  <c r="B73" i="19"/>
  <c r="C73" i="19" s="1"/>
  <c r="B74" i="19" s="1"/>
  <c r="C74" i="19" s="1"/>
  <c r="B11" i="18" l="1"/>
  <c r="C11" i="18" s="1"/>
  <c r="B11" i="8"/>
  <c r="C11" i="8" s="1"/>
  <c r="B75" i="19"/>
  <c r="C75" i="19" s="1"/>
  <c r="B76" i="19" s="1"/>
  <c r="C76" i="19" s="1"/>
  <c r="B12" i="18" l="1"/>
  <c r="C12" i="18" s="1"/>
  <c r="B12" i="8"/>
  <c r="C12" i="8" s="1"/>
  <c r="B77" i="19"/>
  <c r="C77" i="19" s="1"/>
  <c r="B13" i="18" l="1"/>
  <c r="B13" i="8"/>
  <c r="C13" i="8" s="1"/>
  <c r="B78" i="19"/>
  <c r="C78" i="19" s="1"/>
  <c r="C13" i="18" l="1"/>
  <c r="B14" i="18" s="1"/>
  <c r="C14" i="18" s="1"/>
  <c r="B15" i="18" s="1"/>
  <c r="C15" i="18" s="1"/>
  <c r="B14" i="8"/>
  <c r="C14" i="8" s="1"/>
  <c r="B79" i="19"/>
  <c r="C79" i="19" s="1"/>
  <c r="B16" i="18" l="1"/>
  <c r="C16" i="18" s="1"/>
  <c r="B15" i="8"/>
  <c r="C15" i="8" s="1"/>
  <c r="B80" i="19"/>
  <c r="C80" i="19" s="1"/>
  <c r="B17" i="18" l="1"/>
  <c r="C17" i="18" s="1"/>
  <c r="B16" i="8"/>
  <c r="C16" i="8" s="1"/>
  <c r="B81" i="19"/>
  <c r="C81" i="19" s="1"/>
  <c r="B18" i="18" l="1"/>
  <c r="C18" i="18" s="1"/>
  <c r="B17" i="8"/>
  <c r="C17" i="8" s="1"/>
  <c r="B82" i="19"/>
  <c r="C82" i="19" s="1"/>
  <c r="B19" i="18" l="1"/>
  <c r="B18" i="8"/>
  <c r="C18" i="8" s="1"/>
  <c r="B83" i="19"/>
  <c r="C83" i="19" s="1"/>
  <c r="C19" i="18" l="1"/>
  <c r="B20" i="18" s="1"/>
  <c r="B19" i="8"/>
  <c r="C19" i="8" s="1"/>
  <c r="B84" i="19"/>
  <c r="C84" i="19" s="1"/>
  <c r="C20" i="18" l="1"/>
  <c r="B21" i="18" s="1"/>
  <c r="B20" i="8"/>
  <c r="C20" i="8" s="1"/>
  <c r="B85" i="19"/>
  <c r="C85" i="19" s="1"/>
  <c r="C21" i="18" l="1"/>
  <c r="B22" i="18" s="1"/>
  <c r="C22" i="18" s="1"/>
  <c r="B23" i="18" s="1"/>
  <c r="B21" i="8"/>
  <c r="C21" i="8" s="1"/>
  <c r="B86" i="19"/>
  <c r="C86" i="19" s="1"/>
  <c r="C23" i="18" l="1"/>
  <c r="B24" i="18" s="1"/>
  <c r="B22" i="8"/>
  <c r="C22" i="8" s="1"/>
  <c r="B87" i="19"/>
  <c r="C87" i="19" s="1"/>
  <c r="C24" i="18" l="1"/>
  <c r="B25" i="18" s="1"/>
  <c r="B23" i="8"/>
  <c r="C23" i="8" s="1"/>
  <c r="B88" i="19"/>
  <c r="C88" i="19" s="1"/>
  <c r="C25" i="18" l="1"/>
  <c r="B26" i="18" s="1"/>
  <c r="B24" i="8"/>
  <c r="C24" i="8" s="1"/>
  <c r="B89" i="19"/>
  <c r="C89" i="19" s="1"/>
  <c r="C26" i="18" l="1"/>
  <c r="B27" i="18" s="1"/>
  <c r="B25" i="8"/>
  <c r="C25" i="8" s="1"/>
  <c r="B90" i="19"/>
  <c r="C90" i="19" s="1"/>
  <c r="C27" i="18" l="1"/>
  <c r="B28" i="18" s="1"/>
  <c r="B26" i="8"/>
  <c r="C26" i="8" s="1"/>
  <c r="B91" i="19"/>
  <c r="C91" i="19" s="1"/>
  <c r="C28" i="18" l="1"/>
  <c r="B29" i="18" s="1"/>
  <c r="B27" i="8"/>
  <c r="C27" i="8" s="1"/>
  <c r="B92" i="19"/>
  <c r="C92" i="19" s="1"/>
  <c r="C29" i="18" l="1"/>
  <c r="B30" i="18" s="1"/>
  <c r="B28" i="8"/>
  <c r="C28" i="8" s="1"/>
  <c r="B93" i="19"/>
  <c r="C93" i="19" s="1"/>
  <c r="C30" i="18" l="1"/>
  <c r="B31" i="18" s="1"/>
  <c r="B29" i="8"/>
  <c r="C29" i="8" s="1"/>
  <c r="B94" i="19"/>
  <c r="C94" i="19" s="1"/>
  <c r="C31" i="18" l="1"/>
  <c r="B32" i="18" s="1"/>
  <c r="B30" i="8"/>
  <c r="C30" i="8" s="1"/>
  <c r="B95" i="19"/>
  <c r="C95" i="19" s="1"/>
  <c r="C32" i="18" l="1"/>
  <c r="B33" i="18" s="1"/>
  <c r="B31" i="8"/>
  <c r="C31" i="8" s="1"/>
  <c r="B96" i="19"/>
  <c r="C96" i="19" s="1"/>
  <c r="C33" i="18" l="1"/>
  <c r="B34" i="18" s="1"/>
  <c r="C34" i="18" s="1"/>
  <c r="B35" i="18" s="1"/>
  <c r="C35" i="18" s="1"/>
  <c r="B36" i="18" s="1"/>
  <c r="C36" i="18" s="1"/>
  <c r="B37" i="18" s="1"/>
  <c r="C37" i="18" s="1"/>
  <c r="B38" i="18" s="1"/>
  <c r="C38" i="18" s="1"/>
  <c r="B39" i="18" s="1"/>
  <c r="C39" i="18" s="1"/>
  <c r="B40" i="18" s="1"/>
  <c r="C40" i="18" s="1"/>
  <c r="B41" i="18" s="1"/>
  <c r="C41" i="18" s="1"/>
  <c r="B43" i="18" s="1"/>
  <c r="C43" i="18" s="1"/>
  <c r="B44" i="18" s="1"/>
  <c r="C44" i="18" s="1"/>
  <c r="B45" i="18" s="1"/>
  <c r="C45" i="18" s="1"/>
  <c r="B46" i="18" s="1"/>
  <c r="C46" i="18" s="1"/>
  <c r="B47" i="18" s="1"/>
  <c r="C47" i="18" s="1"/>
  <c r="B49" i="18" s="1"/>
  <c r="C49" i="18" s="1"/>
  <c r="B50" i="18" s="1"/>
  <c r="C50" i="18" s="1"/>
  <c r="B51" i="18" s="1"/>
  <c r="C51" i="18" s="1"/>
  <c r="B52" i="18" s="1"/>
  <c r="C52" i="18" s="1"/>
  <c r="B53" i="18" s="1"/>
  <c r="C53" i="18" s="1"/>
  <c r="B54" i="18" s="1"/>
  <c r="C54" i="18" s="1"/>
  <c r="B55" i="18" s="1"/>
  <c r="C55" i="18" s="1"/>
  <c r="B56" i="18" s="1"/>
  <c r="C56" i="18" s="1"/>
  <c r="B32" i="8"/>
  <c r="C32" i="8" s="1"/>
  <c r="B97" i="19"/>
  <c r="C97" i="19" s="1"/>
  <c r="B33" i="8" l="1"/>
  <c r="C33" i="8" s="1"/>
  <c r="B98" i="19"/>
  <c r="C98" i="19" s="1"/>
  <c r="B34" i="8" l="1"/>
  <c r="C34" i="8" s="1"/>
  <c r="B99" i="19"/>
  <c r="C99" i="19" s="1"/>
  <c r="B35" i="8" l="1"/>
  <c r="C35" i="8" s="1"/>
  <c r="B100" i="19"/>
  <c r="C100" i="19" s="1"/>
  <c r="B36" i="8" l="1"/>
  <c r="C36" i="8" s="1"/>
  <c r="B101" i="19"/>
  <c r="C101" i="19" s="1"/>
  <c r="B37" i="8" l="1"/>
  <c r="C37" i="8" s="1"/>
  <c r="B102" i="19"/>
  <c r="C102" i="19" s="1"/>
  <c r="B38" i="8" l="1"/>
  <c r="C38" i="8" s="1"/>
  <c r="B103" i="19"/>
  <c r="C103" i="19" s="1"/>
  <c r="B39" i="8" l="1"/>
  <c r="C39" i="8" s="1"/>
  <c r="B104" i="19"/>
  <c r="C104" i="19" s="1"/>
  <c r="B40" i="8" l="1"/>
  <c r="C40" i="8" s="1"/>
  <c r="B105" i="19"/>
  <c r="C105" i="19" s="1"/>
  <c r="B41" i="8" l="1"/>
  <c r="C41" i="8" s="1"/>
  <c r="B106" i="19"/>
  <c r="C106" i="19" s="1"/>
  <c r="B42" i="8" l="1"/>
  <c r="C42" i="8" s="1"/>
  <c r="B107" i="19"/>
  <c r="C107" i="19" s="1"/>
  <c r="B43" i="8" l="1"/>
  <c r="C43" i="8" s="1"/>
  <c r="B108" i="19"/>
  <c r="C108" i="19" s="1"/>
  <c r="B44" i="8" l="1"/>
  <c r="C44" i="8" s="1"/>
  <c r="B109" i="19"/>
  <c r="C109" i="19" s="1"/>
  <c r="B45" i="8" l="1"/>
  <c r="C45" i="8" s="1"/>
  <c r="B110" i="19"/>
  <c r="C110" i="19" s="1"/>
  <c r="B46" i="8" l="1"/>
  <c r="C46" i="8" s="1"/>
  <c r="B111" i="19"/>
  <c r="C111" i="19" s="1"/>
  <c r="B47" i="8" l="1"/>
  <c r="C47" i="8" s="1"/>
  <c r="B112" i="19"/>
  <c r="C112" i="19" s="1"/>
  <c r="B48" i="8" l="1"/>
  <c r="C48" i="8" s="1"/>
  <c r="B113" i="19"/>
  <c r="C113" i="19" s="1"/>
  <c r="B49" i="8" l="1"/>
  <c r="C49" i="8" s="1"/>
  <c r="B114" i="19"/>
  <c r="C114" i="19" s="1"/>
  <c r="B50" i="8" l="1"/>
  <c r="C50" i="8" s="1"/>
  <c r="B115" i="19"/>
  <c r="C115" i="19" s="1"/>
  <c r="B51" i="8" l="1"/>
  <c r="C51" i="8" s="1"/>
  <c r="B52" i="8" s="1"/>
  <c r="B116" i="19"/>
  <c r="C116" i="19" s="1"/>
  <c r="B117" i="19" l="1"/>
  <c r="C117" i="19" s="1"/>
  <c r="B70" i="17" l="1"/>
  <c r="C70" i="17" s="1"/>
  <c r="B71" i="17" s="1"/>
  <c r="C71" i="17" s="1"/>
  <c r="B72" i="17" s="1"/>
  <c r="C72" i="17" s="1"/>
  <c r="B73" i="17" s="1"/>
  <c r="C73" i="17" s="1"/>
  <c r="B74" i="17" s="1"/>
  <c r="C74" i="17" s="1"/>
  <c r="B75" i="17" s="1"/>
  <c r="C75" i="17" s="1"/>
  <c r="B76" i="17" s="1"/>
  <c r="C76" i="17" s="1"/>
  <c r="B77" i="17" s="1"/>
  <c r="C77" i="17" s="1"/>
  <c r="B78" i="17" s="1"/>
  <c r="C78" i="17" s="1"/>
  <c r="B79" i="17" s="1"/>
  <c r="C79" i="17" s="1"/>
  <c r="B80" i="17" s="1"/>
  <c r="C80" i="17" s="1"/>
  <c r="B81" i="17" s="1"/>
  <c r="C81" i="17" s="1"/>
  <c r="B82" i="17" s="1"/>
  <c r="C82" i="17" s="1"/>
  <c r="B83" i="17" s="1"/>
  <c r="C83" i="17" s="1"/>
  <c r="B84" i="17" s="1"/>
  <c r="C84" i="17" s="1"/>
  <c r="B85" i="17" s="1"/>
  <c r="C85" i="17" s="1"/>
  <c r="B86" i="17" s="1"/>
  <c r="C86" i="17" s="1"/>
  <c r="B87" i="17" s="1"/>
  <c r="C87" i="17" s="1"/>
  <c r="B88" i="17" s="1"/>
  <c r="C88" i="17" s="1"/>
  <c r="B89" i="17" s="1"/>
  <c r="C89" i="17" s="1"/>
  <c r="B90" i="17" s="1"/>
  <c r="C90" i="17" s="1"/>
  <c r="B91" i="17" s="1"/>
  <c r="C91" i="17" s="1"/>
  <c r="B92" i="17" s="1"/>
  <c r="C92" i="17" s="1"/>
  <c r="B93" i="17" s="1"/>
  <c r="C93" i="17" s="1"/>
  <c r="B94" i="17" s="1"/>
  <c r="C94" i="17" s="1"/>
  <c r="B95" i="17" s="1"/>
  <c r="C95" i="17" s="1"/>
  <c r="B96" i="17" s="1"/>
  <c r="C96" i="17" s="1"/>
  <c r="B97" i="17" s="1"/>
  <c r="C97" i="17" s="1"/>
  <c r="B98" i="17" s="1"/>
  <c r="C98" i="17" s="1"/>
  <c r="B99" i="17" s="1"/>
  <c r="C99" i="17" s="1"/>
  <c r="B100" i="17" s="1"/>
  <c r="C100" i="17" s="1"/>
  <c r="B101" i="17" s="1"/>
  <c r="C101" i="17" s="1"/>
  <c r="B102" i="17" s="1"/>
  <c r="C102" i="17" s="1"/>
  <c r="B103" i="17" s="1"/>
  <c r="C103" i="17" s="1"/>
  <c r="B104" i="17" s="1"/>
  <c r="C104" i="17" s="1"/>
  <c r="B105" i="17" s="1"/>
  <c r="C105" i="17" s="1"/>
  <c r="B106" i="17" s="1"/>
  <c r="C106" i="17" s="1"/>
  <c r="B107" i="17" s="1"/>
  <c r="C107" i="17" s="1"/>
  <c r="B108" i="17" s="1"/>
  <c r="C108" i="17" s="1"/>
  <c r="B109" i="17" s="1"/>
  <c r="C109" i="17" s="1"/>
  <c r="B110" i="17" s="1"/>
  <c r="C110" i="17" s="1"/>
  <c r="B111" i="17" s="1"/>
  <c r="C111" i="17" s="1"/>
  <c r="B112" i="17" s="1"/>
  <c r="C112" i="17" s="1"/>
  <c r="B113" i="17" s="1"/>
  <c r="C113" i="17" s="1"/>
  <c r="B114" i="17" s="1"/>
  <c r="C114" i="17" s="1"/>
  <c r="B115" i="17" s="1"/>
  <c r="C115" i="17" s="1"/>
  <c r="B116" i="17" s="1"/>
  <c r="C116" i="17" s="1"/>
  <c r="B117" i="17" s="1"/>
  <c r="C117" i="17" s="1"/>
  <c r="B118" i="17" s="1"/>
  <c r="C118" i="17" s="1"/>
  <c r="B119" i="17" s="1"/>
  <c r="C119" i="17" s="1"/>
  <c r="B120" i="17" s="1"/>
  <c r="C120" i="17" s="1"/>
  <c r="B121" i="17" s="1"/>
  <c r="C121" i="17" s="1"/>
  <c r="B122" i="17" s="1"/>
  <c r="C122" i="17" s="1"/>
  <c r="B123" i="17" s="1"/>
  <c r="C123" i="17" s="1"/>
  <c r="B124" i="17" s="1"/>
  <c r="C124" i="17" s="1"/>
  <c r="B125" i="17" s="1"/>
  <c r="C125" i="17" s="1"/>
  <c r="B126" i="17" s="1"/>
  <c r="C126" i="17" s="1"/>
  <c r="B127" i="17" s="1"/>
  <c r="C127" i="17" s="1"/>
  <c r="B128" i="17" s="1"/>
  <c r="C128" i="17" s="1"/>
  <c r="B129" i="17" s="1"/>
  <c r="C129" i="17" s="1"/>
  <c r="B130" i="17" s="1"/>
  <c r="C130" i="17" s="1"/>
  <c r="B131" i="17" s="1"/>
  <c r="C131" i="17" s="1"/>
  <c r="B132" i="17" s="1"/>
  <c r="C132" i="17" s="1"/>
  <c r="B133" i="17" s="1"/>
  <c r="C133" i="17" s="1"/>
  <c r="B134" i="17" s="1"/>
  <c r="C134" i="17" s="1"/>
  <c r="B135" i="17" s="1"/>
  <c r="C135" i="17" s="1"/>
  <c r="B136" i="17" s="1"/>
  <c r="C136" i="17" s="1"/>
  <c r="B137" i="17" s="1"/>
  <c r="C137" i="17" s="1"/>
  <c r="B138" i="17" s="1"/>
  <c r="C138" i="17" s="1"/>
  <c r="B139" i="17" s="1"/>
  <c r="C139" i="17" s="1"/>
  <c r="B140" i="17" s="1"/>
  <c r="C140" i="17" s="1"/>
  <c r="B141" i="17" s="1"/>
  <c r="C141" i="17" s="1"/>
  <c r="B142" i="17" s="1"/>
  <c r="C142" i="17" s="1"/>
  <c r="B143" i="17" s="1"/>
  <c r="C143" i="17" s="1"/>
  <c r="B144" i="17" s="1"/>
  <c r="C144" i="17" s="1"/>
  <c r="B145" i="17" s="1"/>
  <c r="C145" i="17" s="1"/>
  <c r="B146" i="17" s="1"/>
  <c r="C146" i="17" s="1"/>
  <c r="B147" i="17" s="1"/>
  <c r="C147" i="17" s="1"/>
  <c r="B148" i="17" s="1"/>
  <c r="C148" i="17" s="1"/>
  <c r="B149" i="17" s="1"/>
  <c r="C149" i="17" s="1"/>
  <c r="B150" i="17" s="1"/>
  <c r="C150" i="17" s="1"/>
  <c r="B151" i="17" s="1"/>
  <c r="C151" i="17" s="1"/>
  <c r="B152" i="17" s="1"/>
  <c r="C152" i="17" s="1"/>
  <c r="B153" i="17" s="1"/>
  <c r="C153" i="17" s="1"/>
  <c r="B154" i="17" s="1"/>
  <c r="C154" i="17" s="1"/>
  <c r="B155" i="17" s="1"/>
  <c r="C155" i="17" s="1"/>
  <c r="B156" i="17" s="1"/>
  <c r="C156" i="17" s="1"/>
  <c r="B157" i="17" s="1"/>
  <c r="C157" i="17" s="1"/>
  <c r="B158" i="17" s="1"/>
  <c r="C158" i="17" s="1"/>
  <c r="B159" i="17" s="1"/>
  <c r="C159" i="17" s="1"/>
  <c r="B160" i="17" s="1"/>
  <c r="C160" i="17" s="1"/>
  <c r="B161" i="17" s="1"/>
  <c r="C161" i="17" s="1"/>
  <c r="B162" i="17" s="1"/>
  <c r="C162" i="17" s="1"/>
  <c r="B163" i="17" s="1"/>
  <c r="C163" i="17" s="1"/>
  <c r="B164" i="17" s="1"/>
  <c r="C164" i="17" s="1"/>
  <c r="B165" i="17" s="1"/>
  <c r="C165" i="17" s="1"/>
  <c r="B166" i="17" s="1"/>
  <c r="C166" i="17" s="1"/>
  <c r="B167" i="17" s="1"/>
  <c r="C167" i="17" s="1"/>
  <c r="B168" i="17" s="1"/>
  <c r="C168" i="17" s="1"/>
  <c r="B169" i="17" s="1"/>
  <c r="C169" i="17" s="1"/>
  <c r="B170" i="17" s="1"/>
  <c r="C170" i="17" s="1"/>
  <c r="B171" i="17" s="1"/>
  <c r="C171" i="17" s="1"/>
  <c r="B172" i="17" s="1"/>
  <c r="C172" i="17" s="1"/>
  <c r="B173" i="17" s="1"/>
  <c r="C173" i="17" s="1"/>
  <c r="B174" i="17" s="1"/>
  <c r="C174" i="17" s="1"/>
  <c r="B175" i="17" s="1"/>
  <c r="C175" i="17" s="1"/>
  <c r="B176" i="17" s="1"/>
  <c r="C176" i="17" s="1"/>
  <c r="B177" i="17" s="1"/>
  <c r="C177" i="17" s="1"/>
  <c r="B178" i="17" s="1"/>
  <c r="C178" i="17" s="1"/>
  <c r="B179" i="17" s="1"/>
  <c r="C179" i="17" s="1"/>
  <c r="B180" i="17" s="1"/>
  <c r="C180" i="17" s="1"/>
  <c r="B181" i="17" s="1"/>
  <c r="C181" i="17" s="1"/>
  <c r="B182" i="17" s="1"/>
  <c r="C182" i="17" s="1"/>
  <c r="B183" i="17" s="1"/>
  <c r="C183" i="17" s="1"/>
  <c r="B184" i="17" s="1"/>
  <c r="C184" i="17" s="1"/>
  <c r="B185" i="17" s="1"/>
  <c r="C185" i="17" s="1"/>
  <c r="B186" i="17" s="1"/>
  <c r="C186" i="17" s="1"/>
  <c r="B187" i="17" s="1"/>
  <c r="C187" i="17" s="1"/>
  <c r="B188" i="17" s="1"/>
  <c r="C188" i="17" s="1"/>
  <c r="B189" i="17" s="1"/>
  <c r="C189" i="17" s="1"/>
  <c r="B190" i="17" s="1"/>
  <c r="C190" i="17" s="1"/>
  <c r="B191" i="17" s="1"/>
  <c r="C191" i="17" s="1"/>
  <c r="B192" i="17" s="1"/>
  <c r="C192" i="17" s="1"/>
  <c r="B193" i="17" s="1"/>
  <c r="C193" i="17" s="1"/>
  <c r="B194" i="17" s="1"/>
  <c r="C194" i="17" s="1"/>
  <c r="B195" i="17" s="1"/>
  <c r="C195" i="17" s="1"/>
  <c r="B196" i="17" s="1"/>
  <c r="C196" i="17" s="1"/>
  <c r="B197" i="17" s="1"/>
  <c r="C197" i="17" s="1"/>
  <c r="B198" i="17" s="1"/>
  <c r="C198" i="17" s="1"/>
  <c r="B199" i="17" s="1"/>
  <c r="C199" i="17" s="1"/>
  <c r="B200" i="17" s="1"/>
  <c r="C200" i="17" s="1"/>
  <c r="B201" i="17" s="1"/>
  <c r="C201" i="17" s="1"/>
  <c r="B202" i="17" s="1"/>
  <c r="C202" i="17" s="1"/>
  <c r="B203" i="17" s="1"/>
  <c r="C203" i="17" s="1"/>
  <c r="B204" i="17" s="1"/>
  <c r="C204" i="17" s="1"/>
  <c r="B205" i="17" s="1"/>
  <c r="C205" i="17" s="1"/>
  <c r="B4" i="17"/>
  <c r="C4" i="17" s="1"/>
  <c r="B5" i="17" s="1"/>
  <c r="C5" i="17" s="1"/>
  <c r="B6" i="17" s="1"/>
  <c r="C6" i="17" s="1"/>
  <c r="B7" i="17" s="1"/>
  <c r="C7" i="17" s="1"/>
  <c r="B8" i="17" s="1"/>
  <c r="C8" i="17" s="1"/>
  <c r="B9" i="17" s="1"/>
  <c r="C9" i="17" s="1"/>
  <c r="B10" i="17" s="1"/>
  <c r="C10" i="17" s="1"/>
  <c r="B11" i="17" s="1"/>
  <c r="C11" i="17" s="1"/>
  <c r="B12" i="17" s="1"/>
  <c r="C12" i="17" s="1"/>
  <c r="B13" i="17" s="1"/>
  <c r="C13" i="17" s="1"/>
  <c r="B14" i="17" s="1"/>
  <c r="C14" i="17" s="1"/>
  <c r="B15" i="17" s="1"/>
  <c r="C15" i="17" s="1"/>
  <c r="B16" i="17" s="1"/>
  <c r="C16" i="17" s="1"/>
  <c r="B17" i="17" s="1"/>
  <c r="C17" i="17" s="1"/>
  <c r="B18" i="17" s="1"/>
  <c r="C18" i="17" s="1"/>
  <c r="B19" i="17" s="1"/>
  <c r="C19" i="17" s="1"/>
  <c r="B20" i="17" s="1"/>
  <c r="C20" i="17" s="1"/>
  <c r="B21" i="17" s="1"/>
  <c r="C21" i="17" s="1"/>
  <c r="B22" i="17" s="1"/>
  <c r="C22" i="17" s="1"/>
  <c r="B23" i="17" s="1"/>
  <c r="C23" i="17" s="1"/>
  <c r="B24" i="17" s="1"/>
  <c r="C24" i="17" s="1"/>
  <c r="B25" i="17" s="1"/>
  <c r="C25" i="17" s="1"/>
  <c r="B26" i="17" s="1"/>
  <c r="C26" i="17" s="1"/>
  <c r="B27" i="17" s="1"/>
  <c r="C27" i="17" s="1"/>
  <c r="B28" i="17" s="1"/>
  <c r="C28" i="17" s="1"/>
  <c r="B29" i="17" s="1"/>
  <c r="C29" i="17" s="1"/>
  <c r="B30" i="17" s="1"/>
  <c r="C30" i="17" s="1"/>
  <c r="B31" i="17" s="1"/>
  <c r="C31" i="17" s="1"/>
  <c r="B32" i="17" s="1"/>
  <c r="C32" i="17" s="1"/>
  <c r="B33" i="17" s="1"/>
  <c r="C33" i="17" s="1"/>
  <c r="B34" i="17" s="1"/>
  <c r="C34" i="17" s="1"/>
  <c r="B35" i="17" s="1"/>
  <c r="C35" i="17" s="1"/>
  <c r="B36" i="17" s="1"/>
  <c r="C36" i="17" s="1"/>
  <c r="B37" i="17" s="1"/>
  <c r="C37" i="17" s="1"/>
  <c r="B38" i="17" s="1"/>
  <c r="C38" i="17" s="1"/>
  <c r="B39" i="17" s="1"/>
  <c r="C39" i="17" s="1"/>
  <c r="B40" i="17" s="1"/>
  <c r="C40" i="17" s="1"/>
  <c r="B41" i="17" s="1"/>
  <c r="C41" i="17" s="1"/>
  <c r="B42" i="17" s="1"/>
  <c r="C42" i="17" s="1"/>
  <c r="B43" i="17" s="1"/>
  <c r="C43" i="17" s="1"/>
  <c r="B44" i="17" s="1"/>
  <c r="C44" i="17" s="1"/>
  <c r="B45" i="17" s="1"/>
  <c r="C45" i="17" s="1"/>
  <c r="B46" i="17" s="1"/>
  <c r="C46" i="17" s="1"/>
  <c r="B47" i="17" s="1"/>
  <c r="C47" i="17" s="1"/>
  <c r="B48" i="17" s="1"/>
  <c r="C48" i="17" s="1"/>
  <c r="B49" i="17" s="1"/>
  <c r="C49" i="17" s="1"/>
  <c r="B50" i="17" s="1"/>
  <c r="C50" i="17" s="1"/>
  <c r="B51" i="17" s="1"/>
  <c r="C51" i="17" s="1"/>
  <c r="B52" i="17" s="1"/>
  <c r="C52" i="17" s="1"/>
  <c r="B53" i="17" s="1"/>
  <c r="C53" i="17" s="1"/>
  <c r="B54" i="17" s="1"/>
  <c r="C54" i="17" s="1"/>
  <c r="B56" i="17"/>
  <c r="C56" i="17" s="1"/>
  <c r="B57" i="17" s="1"/>
  <c r="C57" i="17" s="1"/>
  <c r="B58" i="17" s="1"/>
  <c r="C58" i="17" s="1"/>
  <c r="B59" i="17" s="1"/>
  <c r="C59" i="17" s="1"/>
  <c r="B60" i="17" l="1"/>
  <c r="C60" i="17" s="1"/>
  <c r="B61" i="17" s="1"/>
  <c r="C61" i="17" s="1"/>
  <c r="B62" i="17" s="1"/>
  <c r="C62" i="17" s="1"/>
  <c r="B63" i="17" s="1"/>
  <c r="C63" i="17" s="1"/>
  <c r="B64" i="17" s="1"/>
  <c r="C64" i="17" s="1"/>
  <c r="B65" i="17" s="1"/>
  <c r="C65" i="17" s="1"/>
  <c r="B66" i="17" s="1"/>
  <c r="C66" i="17" s="1"/>
  <c r="B67" i="17" s="1"/>
  <c r="C67" i="17" s="1"/>
  <c r="C52" i="8"/>
  <c r="B53" i="8" s="1"/>
  <c r="C53" i="8" s="1"/>
  <c r="B54" i="8" s="1"/>
  <c r="C54" i="8" s="1"/>
  <c r="B55" i="8" s="1"/>
  <c r="C55" i="8" s="1"/>
  <c r="B56" i="8" s="1"/>
  <c r="C56" i="8" s="1"/>
  <c r="B57" i="8" s="1"/>
  <c r="C57" i="8" s="1"/>
  <c r="B58" i="8" s="1"/>
  <c r="C58" i="8" s="1"/>
  <c r="B59" i="8" s="1"/>
  <c r="C59" i="8" s="1"/>
  <c r="B60" i="8" s="1"/>
  <c r="C60" i="8" s="1"/>
  <c r="B61" i="8" s="1"/>
  <c r="C61" i="8" s="1"/>
  <c r="B62" i="8" s="1"/>
  <c r="C62" i="8" s="1"/>
  <c r="B63" i="8" s="1"/>
  <c r="C63" i="8" s="1"/>
  <c r="B64" i="8" s="1"/>
  <c r="C64" i="8" s="1"/>
  <c r="B65" i="8" s="1"/>
  <c r="C65" i="8" s="1"/>
  <c r="B66" i="8" s="1"/>
  <c r="C66" i="8" s="1"/>
  <c r="B67" i="8" s="1"/>
  <c r="C67" i="8" s="1"/>
  <c r="B68" i="8" s="1"/>
  <c r="C68" i="8" s="1"/>
  <c r="B69" i="8" s="1"/>
  <c r="C69" i="8" s="1"/>
  <c r="B70" i="8" s="1"/>
  <c r="C70" i="8" s="1"/>
  <c r="B71" i="8" s="1"/>
  <c r="C71" i="8" s="1"/>
  <c r="B72" i="8" s="1"/>
  <c r="C72" i="8" s="1"/>
  <c r="B73" i="8" s="1"/>
  <c r="C73" i="8" s="1"/>
  <c r="B74" i="8" s="1"/>
  <c r="C74" i="8" s="1"/>
  <c r="B75" i="8" s="1"/>
  <c r="C75" i="8" s="1"/>
  <c r="B76" i="8" s="1"/>
  <c r="C76" i="8" s="1"/>
  <c r="B77" i="8" s="1"/>
  <c r="C77" i="8" s="1"/>
  <c r="B78" i="8" s="1"/>
  <c r="C78" i="8" s="1"/>
  <c r="B79" i="8" s="1"/>
  <c r="C79" i="8" s="1"/>
  <c r="B80" i="8" s="1"/>
  <c r="C80" i="8" s="1"/>
  <c r="B81" i="8" s="1"/>
  <c r="C81" i="8" s="1"/>
  <c r="B82" i="8" s="1"/>
  <c r="C82" i="8" s="1"/>
  <c r="B83" i="8" s="1"/>
  <c r="C83" i="8" s="1"/>
  <c r="B84" i="8" s="1"/>
  <c r="C84" i="8" s="1"/>
  <c r="B85" i="8" s="1"/>
  <c r="C85" i="8" s="1"/>
  <c r="B86" i="8" s="1"/>
  <c r="C86" i="8" s="1"/>
  <c r="B87" i="8" s="1"/>
  <c r="C87" i="8" s="1"/>
  <c r="B88" i="8" s="1"/>
  <c r="C88" i="8" s="1"/>
  <c r="B89" i="8" s="1"/>
  <c r="C89" i="8" s="1"/>
  <c r="B90" i="8" s="1"/>
  <c r="C90" i="8" s="1"/>
  <c r="B91" i="8" s="1"/>
  <c r="C91" i="8" s="1"/>
  <c r="B92" i="8" s="1"/>
  <c r="C92" i="8" s="1"/>
  <c r="B93" i="8" s="1"/>
  <c r="C93" i="8" s="1"/>
  <c r="B94" i="8" s="1"/>
  <c r="C94" i="8" s="1"/>
  <c r="B95" i="8" s="1"/>
  <c r="C95" i="8" s="1"/>
  <c r="B96" i="8" s="1"/>
  <c r="C96" i="8" s="1"/>
  <c r="B97" i="8" s="1"/>
  <c r="C97" i="8" s="1"/>
  <c r="B98" i="8" s="1"/>
  <c r="C98" i="8" s="1"/>
  <c r="B99" i="8" s="1"/>
  <c r="C99" i="8" s="1"/>
  <c r="B100" i="8" s="1"/>
  <c r="C100" i="8" s="1"/>
  <c r="B101" i="8" s="1"/>
  <c r="C101" i="8" s="1"/>
  <c r="B102" i="8" s="1"/>
  <c r="C102" i="8" s="1"/>
  <c r="B103" i="8" s="1"/>
  <c r="C103" i="8" s="1"/>
  <c r="B104" i="8" s="1"/>
  <c r="C104" i="8" s="1"/>
  <c r="B105" i="8" s="1"/>
  <c r="C105" i="8" s="1"/>
  <c r="B106" i="8" s="1"/>
  <c r="C106" i="8" s="1"/>
  <c r="B107" i="8" s="1"/>
  <c r="C107" i="8" s="1"/>
  <c r="B108" i="8" s="1"/>
  <c r="C108" i="8" s="1"/>
  <c r="B109" i="8" s="1"/>
  <c r="C109" i="8" s="1"/>
  <c r="B110" i="8" s="1"/>
  <c r="C110" i="8" s="1"/>
  <c r="B111" i="8" s="1"/>
  <c r="C111" i="8" s="1"/>
  <c r="B112" i="8" s="1"/>
  <c r="C112" i="8" s="1"/>
  <c r="B113" i="8" s="1"/>
  <c r="C113" i="8" s="1"/>
  <c r="B114" i="8" s="1"/>
  <c r="C114" i="8" s="1"/>
  <c r="B115" i="8" s="1"/>
  <c r="C115" i="8" s="1"/>
  <c r="B116" i="8" s="1"/>
  <c r="C116" i="8" s="1"/>
  <c r="B117" i="8" s="1"/>
  <c r="C117" i="8" s="1"/>
  <c r="B118" i="8" s="1"/>
  <c r="C118" i="8" s="1"/>
  <c r="B119" i="8" s="1"/>
  <c r="C119" i="8" s="1"/>
  <c r="B120" i="8" s="1"/>
  <c r="C120" i="8" s="1"/>
  <c r="B121" i="8" s="1"/>
  <c r="C121" i="8" s="1"/>
  <c r="B122" i="8" s="1"/>
  <c r="C122" i="8" s="1"/>
  <c r="B123" i="8" s="1"/>
  <c r="C123" i="8" s="1"/>
  <c r="B124" i="8" s="1"/>
  <c r="C124" i="8" s="1"/>
  <c r="B125" i="8" s="1"/>
  <c r="C125" i="8" s="1"/>
  <c r="B126" i="8" s="1"/>
  <c r="C126" i="8" s="1"/>
  <c r="B127" i="8" s="1"/>
  <c r="C127" i="8" s="1"/>
  <c r="B128" i="8" s="1"/>
  <c r="C128" i="8" s="1"/>
  <c r="B129" i="8" s="1"/>
  <c r="C129" i="8" s="1"/>
  <c r="B130" i="8" s="1"/>
  <c r="C130" i="8" s="1"/>
  <c r="B131" i="8" s="1"/>
  <c r="C131" i="8" s="1"/>
  <c r="B132" i="8" s="1"/>
  <c r="C132" i="8" s="1"/>
  <c r="B133" i="8" s="1"/>
  <c r="C133" i="8" s="1"/>
  <c r="B134" i="8" s="1"/>
  <c r="C134" i="8" s="1"/>
  <c r="B135" i="8" s="1"/>
  <c r="C135" i="8" s="1"/>
  <c r="B136" i="8" s="1"/>
  <c r="C136" i="8" s="1"/>
  <c r="B137" i="8" s="1"/>
  <c r="C137" i="8" s="1"/>
  <c r="B138" i="8" s="1"/>
  <c r="C138" i="8" s="1"/>
  <c r="B139" i="8" s="1"/>
  <c r="C139" i="8" s="1"/>
  <c r="B140" i="8" s="1"/>
  <c r="C140" i="8" s="1"/>
  <c r="B141" i="8" s="1"/>
  <c r="C141" i="8" s="1"/>
  <c r="B142" i="8" s="1"/>
  <c r="C142" i="8" s="1"/>
  <c r="B143" i="8" s="1"/>
  <c r="C143" i="8" s="1"/>
  <c r="B144" i="8" s="1"/>
  <c r="C144" i="8" s="1"/>
  <c r="B145" i="8" s="1"/>
  <c r="C145" i="8" s="1"/>
  <c r="B146" i="8" s="1"/>
  <c r="C146" i="8" s="1"/>
  <c r="B147" i="8" s="1"/>
  <c r="C147" i="8" s="1"/>
  <c r="B148" i="8" s="1"/>
  <c r="C148" i="8" s="1"/>
  <c r="B149" i="8" s="1"/>
  <c r="C149" i="8" s="1"/>
  <c r="B150" i="8" s="1"/>
  <c r="C150" i="8" s="1"/>
  <c r="B151" i="8" s="1"/>
  <c r="C151" i="8" s="1"/>
  <c r="B152" i="8" s="1"/>
  <c r="C152" i="8" s="1"/>
  <c r="B153" i="8" s="1"/>
  <c r="C153" i="8" s="1"/>
  <c r="B154" i="8" s="1"/>
  <c r="C154" i="8" s="1"/>
  <c r="B155" i="8" s="1"/>
  <c r="C155" i="8" s="1"/>
  <c r="B156" i="8" s="1"/>
  <c r="C156" i="8" s="1"/>
  <c r="B157" i="8" s="1"/>
  <c r="C157" i="8" s="1"/>
  <c r="B158" i="8" s="1"/>
  <c r="C158" i="8" s="1"/>
  <c r="B159" i="8" s="1"/>
  <c r="C159" i="8" s="1"/>
  <c r="B160" i="8" s="1"/>
  <c r="C160" i="8" s="1"/>
  <c r="B161" i="8" s="1"/>
  <c r="C161" i="8" s="1"/>
  <c r="B162" i="8" s="1"/>
  <c r="C162" i="8" s="1"/>
  <c r="B163" i="8" s="1"/>
  <c r="C163" i="8" s="1"/>
  <c r="B164" i="8" s="1"/>
  <c r="C164" i="8" s="1"/>
  <c r="B165" i="8" s="1"/>
  <c r="C165" i="8" s="1"/>
  <c r="B166" i="8" s="1"/>
  <c r="C166" i="8" s="1"/>
  <c r="B167" i="8" s="1"/>
  <c r="C167" i="8" s="1"/>
  <c r="B390" i="38"/>
  <c r="J9" i="11"/>
</calcChain>
</file>

<file path=xl/sharedStrings.xml><?xml version="1.0" encoding="utf-8"?>
<sst xmlns="http://schemas.openxmlformats.org/spreadsheetml/2006/main" count="10868" uniqueCount="3218">
  <si>
    <t>AIP Data Dictionary</t>
  </si>
  <si>
    <t>Table of Contents (T.O.C.)</t>
  </si>
  <si>
    <t>Click links to navigate to tabs</t>
  </si>
  <si>
    <t>AIP Record Types-Alpha</t>
  </si>
  <si>
    <t>AIP Record Types-Num</t>
  </si>
  <si>
    <t>Security General Profile</t>
  </si>
  <si>
    <t>Security Announcement</t>
  </si>
  <si>
    <t>Security Contact</t>
  </si>
  <si>
    <t>Position</t>
  </si>
  <si>
    <t>Activity Distribution</t>
  </si>
  <si>
    <t>Activity Transaction Types</t>
  </si>
  <si>
    <t>Commission</t>
  </si>
  <si>
    <t>Account Types</t>
  </si>
  <si>
    <t>Electronic Documentation</t>
  </si>
  <si>
    <t>Electronic Document Manifest</t>
  </si>
  <si>
    <t>Document Transfer Manifest</t>
  </si>
  <si>
    <t>Document Transfer Ackn - Reject</t>
  </si>
  <si>
    <t>Order</t>
  </si>
  <si>
    <t>Order w-Registration</t>
  </si>
  <si>
    <t>Order Ackn-Reject-Exit</t>
  </si>
  <si>
    <t>Order Correction-Confirmation</t>
  </si>
  <si>
    <t>Acct. Registration-Maintenance</t>
  </si>
  <si>
    <t>Backup Withholding Indicators</t>
  </si>
  <si>
    <t>Registration-Activity Ackn Rej</t>
  </si>
  <si>
    <t>Exchange-Switch</t>
  </si>
  <si>
    <t>Payment Record</t>
  </si>
  <si>
    <t>Payment Acknowledgement</t>
  </si>
  <si>
    <t>Security Request-Ackn-Reject</t>
  </si>
  <si>
    <t>Valuation</t>
  </si>
  <si>
    <t>Account Transfer</t>
  </si>
  <si>
    <t>Transfer Ackn-Reject-Exit</t>
  </si>
  <si>
    <t>Transfer Confirmation</t>
  </si>
  <si>
    <t>Reminders</t>
  </si>
  <si>
    <t>Broadcast Message</t>
  </si>
  <si>
    <t>Settling Trade Detail</t>
  </si>
  <si>
    <t>Settling Trade Trailer</t>
  </si>
  <si>
    <t>Settlement Grand Total Trailer</t>
  </si>
  <si>
    <t>DataTrak Header</t>
  </si>
  <si>
    <t>DataTrak Trailer</t>
  </si>
  <si>
    <t>AutoRoute Header</t>
  </si>
  <si>
    <t>Application Header</t>
  </si>
  <si>
    <t>Application Trailer</t>
  </si>
  <si>
    <t>Total "Other" Transactions</t>
  </si>
  <si>
    <t>Firm-Fund Reject Reason Codes</t>
  </si>
  <si>
    <t>NSCC Soft Reason Codes</t>
  </si>
  <si>
    <t>NSCC Reject Reason Codes</t>
  </si>
  <si>
    <t>AIP Record Types-Alphabetical Order</t>
  </si>
  <si>
    <t>T.O.C</t>
  </si>
  <si>
    <t>Record Type Name</t>
  </si>
  <si>
    <t>Tab Name</t>
  </si>
  <si>
    <t>Record Type Number</t>
  </si>
  <si>
    <t>Originator Type</t>
  </si>
  <si>
    <t>Connectivity Group</t>
  </si>
  <si>
    <t>Billing Groups</t>
  </si>
  <si>
    <t>Account Maintenance</t>
  </si>
  <si>
    <t>Account Registration Maintenance</t>
  </si>
  <si>
    <t>053</t>
  </si>
  <si>
    <t>B = Firm
F = Fund</t>
  </si>
  <si>
    <t>Group 8 - Account Maintenance</t>
  </si>
  <si>
    <t>Transaction</t>
  </si>
  <si>
    <t>Account Maintenance Acknowledgement</t>
  </si>
  <si>
    <t>Registration-Activity Ackn-Reject</t>
  </si>
  <si>
    <t>057</t>
  </si>
  <si>
    <t>B = Firm  (Record Type 054, 055, 026, 027,057, 058)
F = Fund  (Record Type 026, 027, 057, 058)</t>
  </si>
  <si>
    <t>Group 15 - Account Maintenance Acknowledgement</t>
  </si>
  <si>
    <t>Account Maintenance Reject</t>
  </si>
  <si>
    <t>058</t>
  </si>
  <si>
    <t>Group 15 - Account Maintenance Reject</t>
  </si>
  <si>
    <t>201</t>
  </si>
  <si>
    <t>B = Firm</t>
  </si>
  <si>
    <t>Group 10 - Account Transfers</t>
  </si>
  <si>
    <t>Orders</t>
  </si>
  <si>
    <t>Activity Acknowledgement</t>
  </si>
  <si>
    <t>054</t>
  </si>
  <si>
    <t>Group 5 - Activity</t>
  </si>
  <si>
    <t>Activity and Distribution</t>
  </si>
  <si>
    <t>050</t>
  </si>
  <si>
    <t>F = Fund</t>
  </si>
  <si>
    <t>Activity Confirmation</t>
  </si>
  <si>
    <t>056</t>
  </si>
  <si>
    <t>Activity Reject</t>
  </si>
  <si>
    <t>055</t>
  </si>
  <si>
    <t>Billing</t>
  </si>
  <si>
    <t>N/A</t>
  </si>
  <si>
    <t>N = NSCC</t>
  </si>
  <si>
    <t>Misc</t>
  </si>
  <si>
    <t>Broadcast Message For The Security Records Update</t>
  </si>
  <si>
    <t>110</t>
  </si>
  <si>
    <t>Default Info - Reminders</t>
  </si>
  <si>
    <t>Non-billable</t>
  </si>
  <si>
    <t>051</t>
  </si>
  <si>
    <t>Group 6 - Commission</t>
  </si>
  <si>
    <t>Confirmation</t>
  </si>
  <si>
    <t>007</t>
  </si>
  <si>
    <t xml:space="preserve">
F = Fund</t>
  </si>
  <si>
    <t>Group 1 - Orders</t>
  </si>
  <si>
    <t>Confirmation of Account Transfer</t>
  </si>
  <si>
    <t>Transfer Confirmation-Correction</t>
  </si>
  <si>
    <t>207</t>
  </si>
  <si>
    <t>Contract Note</t>
  </si>
  <si>
    <t>042</t>
  </si>
  <si>
    <t>Correction</t>
  </si>
  <si>
    <t>008</t>
  </si>
  <si>
    <t>Correction of Account Transfer</t>
  </si>
  <si>
    <t>208</t>
  </si>
  <si>
    <t>Document Transfer Acknowledgement</t>
  </si>
  <si>
    <t>091</t>
  </si>
  <si>
    <t>Group 3 - Documentation</t>
  </si>
  <si>
    <t>799</t>
  </si>
  <si>
    <t>Documentation</t>
  </si>
  <si>
    <t>Document Transfer Reject</t>
  </si>
  <si>
    <t>092</t>
  </si>
  <si>
    <t>777</t>
  </si>
  <si>
    <t>Electronic Documentation Accepted by Fund</t>
  </si>
  <si>
    <t>096</t>
  </si>
  <si>
    <t>Electronic Documentation Acknowledgement by Fund</t>
  </si>
  <si>
    <t>094</t>
  </si>
  <si>
    <t>Electronic Documentation Reject by Fund</t>
  </si>
  <si>
    <t>095</t>
  </si>
  <si>
    <t>Firm Acknowledgement of Fund Order</t>
  </si>
  <si>
    <t>003</t>
  </si>
  <si>
    <t>Firm Exchange</t>
  </si>
  <si>
    <t>015</t>
  </si>
  <si>
    <t>Group 2 - Exchange</t>
  </si>
  <si>
    <t>Firm Exit of Account Transfer</t>
  </si>
  <si>
    <t>206</t>
  </si>
  <si>
    <t>Firm Exit of Order</t>
  </si>
  <si>
    <t>009</t>
  </si>
  <si>
    <t>Firm Exit of Prepaid Order</t>
  </si>
  <si>
    <t>038</t>
  </si>
  <si>
    <t>Firm Order</t>
  </si>
  <si>
    <t>001</t>
  </si>
  <si>
    <t>Firm Order with Registration</t>
  </si>
  <si>
    <t>Order w Registration</t>
  </si>
  <si>
    <t>011</t>
  </si>
  <si>
    <t>Firm Reject of Account Transfer</t>
  </si>
  <si>
    <t>204</t>
  </si>
  <si>
    <t>Firm Reject of Fund Order</t>
  </si>
  <si>
    <t>004</t>
  </si>
  <si>
    <t>Fund Account Transfer Acknowledgement</t>
  </si>
  <si>
    <t>202</t>
  </si>
  <si>
    <t>Fund Acknowledgement of Firm Order</t>
  </si>
  <si>
    <t>005</t>
  </si>
  <si>
    <t>Fund Acknowledgement of Prepaid Order</t>
  </si>
  <si>
    <t>036</t>
  </si>
  <si>
    <t>Fund Confirmation of Exchange</t>
  </si>
  <si>
    <t>018</t>
  </si>
  <si>
    <t>Fund Exchange</t>
  </si>
  <si>
    <t>016</t>
  </si>
  <si>
    <t>Fund Exit of Account Transfer</t>
  </si>
  <si>
    <t>205</t>
  </si>
  <si>
    <t>Fund Exit of Order</t>
  </si>
  <si>
    <t>010</t>
  </si>
  <si>
    <t>Fund Order</t>
  </si>
  <si>
    <t>002</t>
  </si>
  <si>
    <t>Fund Order with Registration</t>
  </si>
  <si>
    <t>012</t>
  </si>
  <si>
    <t>Fund Reject of Account Transfer</t>
  </si>
  <si>
    <t>203</t>
  </si>
  <si>
    <t>Fund Reject of Firm Order</t>
  </si>
  <si>
    <t>006</t>
  </si>
  <si>
    <t>Fund Reject of Prepaid Order</t>
  </si>
  <si>
    <t>037</t>
  </si>
  <si>
    <t>NSCC Output Header</t>
  </si>
  <si>
    <t>000</t>
  </si>
  <si>
    <t>NSCC Output Trailer</t>
  </si>
  <si>
    <t>999</t>
  </si>
  <si>
    <t>Payment</t>
  </si>
  <si>
    <t>030</t>
  </si>
  <si>
    <t>031</t>
  </si>
  <si>
    <t>Pending  Account Maintenance Acknowledgement</t>
  </si>
  <si>
    <t>113</t>
  </si>
  <si>
    <t xml:space="preserve">Pending  Account Transfer </t>
  </si>
  <si>
    <t>114</t>
  </si>
  <si>
    <t>Pending  Account Transfer Acknowledgement</t>
  </si>
  <si>
    <t>115</t>
  </si>
  <si>
    <t>Pending Account Transfer Confirmation</t>
  </si>
  <si>
    <t>116</t>
  </si>
  <si>
    <t>Pending Activity Acknowledgement</t>
  </si>
  <si>
    <t>104</t>
  </si>
  <si>
    <t>Pending Activity Confirmation</t>
  </si>
  <si>
    <t>105</t>
  </si>
  <si>
    <t>Pending Contract Note</t>
  </si>
  <si>
    <t>108</t>
  </si>
  <si>
    <t>Pending Exchange Confirmation</t>
  </si>
  <si>
    <t>084</t>
  </si>
  <si>
    <t>Pending Firm Order</t>
  </si>
  <si>
    <t>086</t>
  </si>
  <si>
    <t>Pending Fund Order</t>
  </si>
  <si>
    <t>088</t>
  </si>
  <si>
    <t>Pending Order Acknowledgement from Firm</t>
  </si>
  <si>
    <t>082</t>
  </si>
  <si>
    <t>Pending Order Acknowledgement from Fund</t>
  </si>
  <si>
    <t>083</t>
  </si>
  <si>
    <t>Pending Order Confirmation</t>
  </si>
  <si>
    <t>085</t>
  </si>
  <si>
    <t>Pending Payment Acknowledgement</t>
  </si>
  <si>
    <t>100</t>
  </si>
  <si>
    <t>Pending Position Schedule Request Acknowledgement</t>
  </si>
  <si>
    <t>109</t>
  </si>
  <si>
    <t>Pending Prepaid Order</t>
  </si>
  <si>
    <t>107</t>
  </si>
  <si>
    <t>Pending Prepaid Order Acknowledgement from Fund</t>
  </si>
  <si>
    <t>102</t>
  </si>
  <si>
    <t>Pending Prepaid Order Confirmation</t>
  </si>
  <si>
    <t>103</t>
  </si>
  <si>
    <t>Pending Registration</t>
  </si>
  <si>
    <t>080</t>
  </si>
  <si>
    <t>Pending Registration Acknowledgement</t>
  </si>
  <si>
    <t>081</t>
  </si>
  <si>
    <t>Pending Security Profile Request Acknowledgement</t>
  </si>
  <si>
    <t>106</t>
  </si>
  <si>
    <t>052</t>
  </si>
  <si>
    <t>Group 7 - Position</t>
  </si>
  <si>
    <t>Position Schedule Request</t>
  </si>
  <si>
    <t>067</t>
  </si>
  <si>
    <t>Position Schedule Request Acknowledgement</t>
  </si>
  <si>
    <t>068</t>
  </si>
  <si>
    <t>Position Schedule Request Reject</t>
  </si>
  <si>
    <t>069</t>
  </si>
  <si>
    <t>Prepaid Firm Order</t>
  </si>
  <si>
    <t>032</t>
  </si>
  <si>
    <t>Prepaid Firm Order with Registration</t>
  </si>
  <si>
    <t>043</t>
  </si>
  <si>
    <t>Prepaid Order Confirmation</t>
  </si>
  <si>
    <t>040</t>
  </si>
  <si>
    <t>Prepaid Order Correction</t>
  </si>
  <si>
    <t>041</t>
  </si>
  <si>
    <t>Registration</t>
  </si>
  <si>
    <t>025</t>
  </si>
  <si>
    <t>Registration Acknowledgement</t>
  </si>
  <si>
    <t>026</t>
  </si>
  <si>
    <t>B = Firm  (Record Type 054, 055, 026, 027)
F = Fund  (Record Type 026, 027)</t>
  </si>
  <si>
    <t>Registration Reject</t>
  </si>
  <si>
    <t>027</t>
  </si>
  <si>
    <t>062</t>
  </si>
  <si>
    <t>063</t>
  </si>
  <si>
    <t>Security General</t>
  </si>
  <si>
    <t>061</t>
  </si>
  <si>
    <t>Security Profile Request</t>
  </si>
  <si>
    <t>064</t>
  </si>
  <si>
    <t>Group 9 - Security Profile Request</t>
  </si>
  <si>
    <t>Security Profile Request Acknowledgement</t>
  </si>
  <si>
    <t>065</t>
  </si>
  <si>
    <t>Security Profile Request Reject</t>
  </si>
  <si>
    <t>066</t>
  </si>
  <si>
    <t>Security Subscription/Purchase End Date is about to Expire</t>
  </si>
  <si>
    <t>111</t>
  </si>
  <si>
    <t>Settlement Detail</t>
  </si>
  <si>
    <t>070</t>
  </si>
  <si>
    <t>Default Info - Settlement</t>
  </si>
  <si>
    <t>Settling Grand Total Trailer</t>
  </si>
  <si>
    <t>072</t>
  </si>
  <si>
    <t>Settlement Trailer</t>
  </si>
  <si>
    <t>071</t>
  </si>
  <si>
    <t>Tender Offer/Redemption End Date is about to Expire</t>
  </si>
  <si>
    <t>112</t>
  </si>
  <si>
    <t>060</t>
  </si>
  <si>
    <t>Group 4 - Valuation</t>
  </si>
  <si>
    <t>AIP Record Types-Numerical Order</t>
  </si>
  <si>
    <t>Record Types</t>
  </si>
  <si>
    <t>Tab Order</t>
  </si>
  <si>
    <t>000 – NSCC Output Header</t>
  </si>
  <si>
    <t>Output Header</t>
  </si>
  <si>
    <t>001 – Firm Order</t>
  </si>
  <si>
    <t>002 – Fund Order</t>
  </si>
  <si>
    <t>003 – Firm Acknowledgement of Fund Order</t>
  </si>
  <si>
    <t>004 – Firm Reject of Fund Order</t>
  </si>
  <si>
    <t>005 – Fund Acknowledgement of Firm Order</t>
  </si>
  <si>
    <t>006 – Fund Reject of Firm Order</t>
  </si>
  <si>
    <t>007 – Confirmation</t>
  </si>
  <si>
    <t>008 – Correction</t>
  </si>
  <si>
    <t>009 – Firm Exit of Order</t>
  </si>
  <si>
    <t>010 – Fund Exit of Order</t>
  </si>
  <si>
    <t>011 – Firm Order with Registration</t>
  </si>
  <si>
    <t>012 – Fund Order with Registration</t>
  </si>
  <si>
    <t>015 – Firm Exchange</t>
  </si>
  <si>
    <t>016 – Fund Exchange</t>
  </si>
  <si>
    <t>018 – Fund Confirmation of Exchange</t>
  </si>
  <si>
    <t>025 – Registration</t>
  </si>
  <si>
    <t>026 – Registration Acknowledgement</t>
  </si>
  <si>
    <t>027 – Registration Reject</t>
  </si>
  <si>
    <t>030 – Payment</t>
  </si>
  <si>
    <t>031 – Payment Acknowledgement</t>
  </si>
  <si>
    <t>032 – Prepaid Firm Order</t>
  </si>
  <si>
    <t>036 – Fund Acknowledgement of Prepaid Order</t>
  </si>
  <si>
    <t>037 – Fund Reject of Prepaid Order</t>
  </si>
  <si>
    <t>038 – Firm Exit of Prepaid Order</t>
  </si>
  <si>
    <t>040 – Prepaid Order Confirmation</t>
  </si>
  <si>
    <t>041 – Prepaid Order Correction</t>
  </si>
  <si>
    <t>042 – Contract Note</t>
  </si>
  <si>
    <t>043 – Prepaid Firm Order with Registration</t>
  </si>
  <si>
    <t>050 – Activity and Distribution</t>
  </si>
  <si>
    <t>051 – Commission</t>
  </si>
  <si>
    <t>052 – Position</t>
  </si>
  <si>
    <t>053 – Account Maintenance</t>
  </si>
  <si>
    <t>054 – Activity Acknowledgement</t>
  </si>
  <si>
    <t>055 – Activity Reject</t>
  </si>
  <si>
    <t>056 – Activity Fund Confirmation</t>
  </si>
  <si>
    <t>057 – Account Maintenance Acknowledgement</t>
  </si>
  <si>
    <t>058 – Account Maintenance Reject</t>
  </si>
  <si>
    <t>060 – Valuation</t>
  </si>
  <si>
    <t>061 – Security General</t>
  </si>
  <si>
    <t>062 – Security Announcement</t>
  </si>
  <si>
    <t>063 – Security Contact</t>
  </si>
  <si>
    <t>064 – Security Profile Request</t>
  </si>
  <si>
    <t>065 – Security Profile Request Acknowledgement</t>
  </si>
  <si>
    <t>066 – Security Profile Request Reject</t>
  </si>
  <si>
    <t>067 – Position Schedule Request</t>
  </si>
  <si>
    <t>068 – Position Schedule Request Acknowledgement</t>
  </si>
  <si>
    <t>069 – Position Schedule Request Reject</t>
  </si>
  <si>
    <t>070 – Settlement Detail</t>
  </si>
  <si>
    <t>071 – Settlement Trailer</t>
  </si>
  <si>
    <t>072 – Settlement Grand Total Trailer</t>
  </si>
  <si>
    <t>080 – Pending Registration</t>
  </si>
  <si>
    <t>081 – Pending Registration Acknowledgement</t>
  </si>
  <si>
    <t>082 – Pending Order Acknowledgement from Firm</t>
  </si>
  <si>
    <t>083 – Pending Order Acknowledgement from Fund</t>
  </si>
  <si>
    <t>084 – Pending Exchange Confirmation</t>
  </si>
  <si>
    <t>085 – Pending Order Confirmation</t>
  </si>
  <si>
    <t>086 – Pending Firm Order</t>
  </si>
  <si>
    <t>088 – Pending Fund Order</t>
  </si>
  <si>
    <t>091 - Document Transfer Acknowledgement</t>
  </si>
  <si>
    <t xml:space="preserve">
B = Firm
F = Fund</t>
  </si>
  <si>
    <t>Document Transfer Ackn -Reject</t>
  </si>
  <si>
    <t>092 -  Document Transfer Reject</t>
  </si>
  <si>
    <t>094 – Electronic Documentation Acknowledgement by Fund</t>
  </si>
  <si>
    <t>095 – Electronic Documentation Reject by Fund</t>
  </si>
  <si>
    <t>096 – Electronic Documentation Accepted by Fund</t>
  </si>
  <si>
    <t>100 – Pending Payment Acknowledgement</t>
  </si>
  <si>
    <t>102 – Pending Prepaid Order Acknowledgement from Fund</t>
  </si>
  <si>
    <t>103 – Pending Prepaid Order Confirmation</t>
  </si>
  <si>
    <t>104 – Pending Activity Acknowledgement</t>
  </si>
  <si>
    <t>105 – Pending Activity Confirmation</t>
  </si>
  <si>
    <t>106 – Pending Security Profile Request Acknowledgement</t>
  </si>
  <si>
    <t>107 – Pending Prepaid Order</t>
  </si>
  <si>
    <t>108 – Pending Contract Note</t>
  </si>
  <si>
    <t>109 – Pending Position Schedule Request Acknowledgement</t>
  </si>
  <si>
    <t>110 – Broadcast Message For The Security Records Update</t>
  </si>
  <si>
    <t>111 – Security Subscription/Purchase End Date is about to Expire</t>
  </si>
  <si>
    <t>112 – Tender Offer/Redemption End Date is about to Expire</t>
  </si>
  <si>
    <t>113 – Pending  Account Maintenance Acknowledgement</t>
  </si>
  <si>
    <t>114 = Pending Account Transfer</t>
  </si>
  <si>
    <t xml:space="preserve">Pending Account Transfer </t>
  </si>
  <si>
    <t>115 - Pending Account Transfer Acknowledgement</t>
  </si>
  <si>
    <t>Pending Account Transfer Acknowledgement</t>
  </si>
  <si>
    <t>116 - Pending Account Transfer Confirmation</t>
  </si>
  <si>
    <t>201 - Account Transfer</t>
  </si>
  <si>
    <t>202 - Fund Account Transfer Acknowledgement</t>
  </si>
  <si>
    <t>203 - Fund Reject of Account Transfer</t>
  </si>
  <si>
    <t>204 - Firm Reject of Account Transfer</t>
  </si>
  <si>
    <t>B = Broker</t>
  </si>
  <si>
    <t>205 - Fund Exit of Account Transfer</t>
  </si>
  <si>
    <t>206 - Firm Exit of Account Transfer</t>
  </si>
  <si>
    <t>207 - Confirmation of Account Transfer</t>
  </si>
  <si>
    <t>208 - Correction of Account Transfer</t>
  </si>
  <si>
    <t>Account Transfer Correction</t>
  </si>
  <si>
    <t>777 - Electronic Document Manifest</t>
  </si>
  <si>
    <t>799 - Document Transfer Manifest</t>
  </si>
  <si>
    <t>B = Broker
F = Fund</t>
  </si>
  <si>
    <t>888 - Billing</t>
  </si>
  <si>
    <t>999 – NSCC Output Trailer</t>
  </si>
  <si>
    <t>Output Trailer</t>
  </si>
  <si>
    <t>Field Name</t>
  </si>
  <si>
    <t>Start</t>
  </si>
  <si>
    <t>End</t>
  </si>
  <si>
    <t>Length</t>
  </si>
  <si>
    <t>Type</t>
  </si>
  <si>
    <t>Opt/Req</t>
  </si>
  <si>
    <t>Values</t>
  </si>
  <si>
    <t>Definition</t>
  </si>
  <si>
    <t>Reject Code</t>
  </si>
  <si>
    <t>Reject Code Definition</t>
  </si>
  <si>
    <t>Record Length</t>
  </si>
  <si>
    <t>N</t>
  </si>
  <si>
    <t>R</t>
  </si>
  <si>
    <t>A/N</t>
  </si>
  <si>
    <t>Recipient Number</t>
  </si>
  <si>
    <t>The Fund must designate a specific recipient Number in this field.
The Fund can populate their own participant number in this field as the recipient</t>
  </si>
  <si>
    <t>The NSCC ID of the Firm, Custodian Firm or Fund</t>
  </si>
  <si>
    <t>Fund Number</t>
  </si>
  <si>
    <t>The NSCC ID of the Fund Company.</t>
  </si>
  <si>
    <t>Record Type</t>
  </si>
  <si>
    <t>061 = Security General</t>
  </si>
  <si>
    <t>NSCC Security Issue Number</t>
  </si>
  <si>
    <t>O</t>
  </si>
  <si>
    <t>ppppppppnnnnnnnn
Where:
pppppppp = Fund Number
nnnnnnnn  = Unique sequential number assigned by NSCC
This field will be used on orders to identify the Security Issue.
Note:  When introducing a new Security Issue, this field should be blank (Space).  It will then be generated by NSCC for the new Security Issue.  For subsequent submissions of this record (to update existing Security Issue), this field may be populated with the value created initially by NSCC.</t>
  </si>
  <si>
    <t>The NSCC Security Issue Number was issued when the initial Security General Profile and/or Security Announcement record was established by the Fund.
The combination of the Share Class field, Security Identifier field and Security Issue ID will trigger the creation of this number.</t>
  </si>
  <si>
    <t>NSCC Sidepocket ID</t>
  </si>
  <si>
    <t xml:space="preserve">Note: When introducing a new  Security Issue, this field MUST be blank (Space).  It will then be generated by NSCC for the new Security Issue when Sidepocket ID is introduced. </t>
  </si>
  <si>
    <t>Sidepockets are created to designate a portion of the portfolio illiquid and exempt from any offerings or redemptions.</t>
  </si>
  <si>
    <t>Share Class</t>
  </si>
  <si>
    <t>The class of Shares represented by the Security Issue Number</t>
  </si>
  <si>
    <t xml:space="preserve">The Funds' designated share class.
The class of Shares represented by the Security Issue Number.
The Share Class field can be updated.
</t>
  </si>
  <si>
    <t xml:space="preserve">Security Identifier  </t>
  </si>
  <si>
    <t>1 = ISIN  
2 = SEDOL                                       
3 = CUSIP                                        
4 = Custom</t>
  </si>
  <si>
    <t xml:space="preserve">The NSCC Security Issue Number is the required identifier, but Funds may opt to send this additional information.
The Security Identifier field can be updated.
</t>
  </si>
  <si>
    <t>Security Issue Name</t>
  </si>
  <si>
    <t>Special characters are allowed</t>
  </si>
  <si>
    <r>
      <t xml:space="preserve">The user must provide the </t>
    </r>
    <r>
      <rPr>
        <u/>
        <sz val="9"/>
        <rFont val="Calibri"/>
        <family val="2"/>
      </rPr>
      <t>Exact</t>
    </r>
    <r>
      <rPr>
        <sz val="9"/>
        <rFont val="Calibri"/>
        <family val="2"/>
      </rPr>
      <t xml:space="preserve"> Name of Security as Specified in its Charter.</t>
    </r>
  </si>
  <si>
    <t xml:space="preserve">Security Issue ID </t>
  </si>
  <si>
    <t>Must be 12 bytes, if less than 12 bytes, pad with leading zeros.</t>
  </si>
  <si>
    <t>The Security Issue ID field it is a key field to create the NSCC Security Issue Number on AIP and along with the Security Identifier and Share Class must be unique for each security within the Fund family.
The Security Issue ID can be updated</t>
  </si>
  <si>
    <t>Unitized Indicator</t>
  </si>
  <si>
    <t>1=Unitized
2=Capital Balance</t>
  </si>
  <si>
    <t>Indicates if the Fund is Unitized or Capital Balance</t>
  </si>
  <si>
    <t>Registered Indicator</t>
  </si>
  <si>
    <t>1=Registered
2=Unregistered</t>
  </si>
  <si>
    <t>Registered Indicator – Registered implies the instrument is 33 Act Registered  Unregistered implies the instrument is not 33 Act Registered</t>
  </si>
  <si>
    <t>Requested Action Indicator</t>
  </si>
  <si>
    <t xml:space="preserve">R </t>
  </si>
  <si>
    <r>
      <t xml:space="preserve">0 = Add
1 = Delete
2 = Update
1 = Delete is only allowed on an </t>
    </r>
    <r>
      <rPr>
        <u/>
        <sz val="9"/>
        <rFont val="Calibri"/>
        <family val="2"/>
      </rPr>
      <t>existing</t>
    </r>
    <r>
      <rPr>
        <sz val="9"/>
        <rFont val="Calibri"/>
        <family val="2"/>
      </rPr>
      <t xml:space="preserve"> Security General Profile, otherwise it is not allowed.
</t>
    </r>
  </si>
  <si>
    <t>Funds can opt to add, delete or update a Security General Profile record.</t>
  </si>
  <si>
    <t>NSCC Reject Indicator</t>
  </si>
  <si>
    <t xml:space="preserve">Input: Spaces
Output: Populated by NSCC
Space = Accepted by NSCC
1 = Rejected by NSCC
2 = Accepted with errors 
</t>
  </si>
  <si>
    <t>NSCC Reject Reason Code 1</t>
  </si>
  <si>
    <t xml:space="preserve">Input: Spaces
Output: Populated by NSCC 
Space = Accepted by NSCC 
Reject Code = Rejected by NSCC
</t>
  </si>
  <si>
    <t>NSCC Reject Reason Code 2</t>
  </si>
  <si>
    <t>NSCC Reject Reason Code 3</t>
  </si>
  <si>
    <t>NSCC Reject Reason Code 4</t>
  </si>
  <si>
    <t>Submission Date</t>
  </si>
  <si>
    <t>mmddccyy
Must be equal to the processing date</t>
  </si>
  <si>
    <t>The date the record is submitted.</t>
  </si>
  <si>
    <t>Effective Date</t>
  </si>
  <si>
    <t>mmddccyy
Must be greater or equal to the processing date</t>
  </si>
  <si>
    <t>The effective date of the information in the Profile record.</t>
  </si>
  <si>
    <t>Security Type</t>
  </si>
  <si>
    <t>01 = Hedge Fund                
02 = Fund of Funds                              
03 = Private Equity Fund                             
04 = Managed Debt Fund                                 
05 = Private Debt Fund                               
06 = Managed Currency  Fund
07 = Commodity Pool Fund
08 = REIT
09 = Managed Future Fund
10 = Other
11 = Business Development Corporation (BDC)
12 = Registered Hedge Fund
13 = Oil &amp; Gas Public
14 = Oil &amp; Gas Private
15 = Equipment Leasing Public
16 = Equipment Leasing Private
17 = Futures Public
18 = Futures Private
19 = Notes Public
20 = Notes Private
21 = Real Estate Public
22 =Real Estate Private
23 = Closed End Management Investment Company</t>
  </si>
  <si>
    <t>The security type represented by the Fund.</t>
  </si>
  <si>
    <t>Ownership Structure</t>
  </si>
  <si>
    <t xml:space="preserve">01 = Limited Partnership
02 = US Limited Liability Company
03 = US S Corp
04 = US C Corp
05 = Cayman Ordinary Resident Company
06 = Cayman Exempted Company
07 = Cayman Ordinary
Nonresident Company
08 = Cayman Limited Duration Exempted Company
09 = Cayman Foreign Company
10 = Cayman Trust
11 = BVI Company Limited by Guarantee, no Shares
12 = BVI Company Limited by Guarantee, may issue Shares
13 = BVI Unlimited Company, no Shares
14 = BVI Unlimited Company, may issue Shares
15 = Bermuda Company Limited by Shares
16 = Bermuda Company Limited by Guarantee
17 = Bermuda Unlimited Liability Company
18 = Luxembourg Public Limited Company (SA)
19 = Luxembourg Private Limited Company (SARL)
20 = Luxembourg Partnership (SNC)
21 = Luxembourg Limited Partnership (SNC)
22 = Luxembourg Cooperative Company (SC)
23 = Irish Private Limited Company
24 = Irish Public Limited Company
25 = Irish Company Limited by Guarantee
26 = Jersey Limited Liability Partnerships
27 = Jersey Public Company
28 = Jersey Private Company
29 = Isle of Man Limited Liability Company
30 = Isle of Man Trust
31 = Mauritius Domestic Company
32 = Mauritius Company holding a Category I Global Business License
33 = Mauritius Company holding a Category II Global Business License
34 = Mauritius Societe Commerciale
35 = Mauritius Societe en nom collectif et en commandite
36 = Mauritius Societe Civile
37 = Other                                                                                                                                                                                                                                                                  38  = Delaware Business Trust 
39 = Massachusetts Business Trust 
40 = Maryland Real Estate Investment Trust 
41 = Cayman Exempt Limited Partnership
42 = BVI Company Limited by Shares
43 = Delaware Statutory Trust
</t>
  </si>
  <si>
    <t>The legal ownership structure of the Fund.</t>
  </si>
  <si>
    <t>Segregated Portfolio Company Indicator</t>
  </si>
  <si>
    <t xml:space="preserve">O </t>
  </si>
  <si>
    <t>0=No
1= Yes</t>
  </si>
  <si>
    <t>Strategy Indicator</t>
  </si>
  <si>
    <t>01-Merger Arbitrage
02-Distressed Securities
03-Activist
04-Macro
05-Global Macro
06-Long/Short
07-Market Neutral
08-Dedicated Short
09-Fixed Income 
10-Equity Hedge
11-Relative Value
12-Event Driven
13-Variable Equity
14-Commodity Trading
15-CTA/Managed Futures
16-Other</t>
  </si>
  <si>
    <t>The investment strategy of the Fund.</t>
  </si>
  <si>
    <t>NAV Eligible Indicator</t>
  </si>
  <si>
    <t>The NAV is defined as dollar value of a single share, based on the value of the underlying assets of the fund minus its liabilities, divided by the number of shares outstanding.
This field is to indicates whether the Fund allows NAV purchases.</t>
  </si>
  <si>
    <t>No Lien Acknowledgement Indicator</t>
  </si>
  <si>
    <t>0=Decline
1= Accept</t>
  </si>
  <si>
    <r>
      <rPr>
        <u/>
        <sz val="9"/>
        <rFont val="Calibri"/>
        <family val="2"/>
      </rPr>
      <t>You Are Agreeing To The Following:</t>
    </r>
    <r>
      <rPr>
        <sz val="9"/>
        <rFont val="Calibri"/>
        <family val="2"/>
      </rPr>
      <t xml:space="preserve">
(i) the applicable Eligible AIP Product securities are not subject to any right, charge, security interest, lien or claim of any kind in favor of the AIP Manufacturer or any person claiming through the AIP Manufacturer;
(ii) to the knowledge of the AIP Manufacturer, there are no substantial problems of an operational nature which the AIP Manufacturer is experiencing or which may endanger the interest of investors in the applicable  Eligible AIP Product;
(iii) the applicable Eligible AIP Product securities are registered with the Securities and Exchange Commission pursuant to the Securities Act of 1933, as amended, are exempt from such registration, or are not required to be registered;
(iv) the applicable Eligible AIP Product securities are registered on the books and records of the AIP Manufacturer, or its designee, in the name of the controlling AIP Distributor, on behalf of its customer;
(v) in the case of Eligible AIP Product securities issued outside of the United States, the AIP Manufacturer does not require the controlling AIP Distributor, or any of its customers, to pay any fees other than for safe custody or administration as a condition for the transfer of the Eligible AIP Product securities; and
(vi) the AIP Manufacturer understands and acknowledges that the controlling AIP Distributor may be relying on the above representations in order to establish custody in accordance with Securities and Exchange Commission Rule 15c3-3, and that failure to comply with the above representations may require that the controlling AIP Distributor remove the applicable Eligible AIP Product securities from the applicable customer’s brokerage account
AIP Distributor remove the applicable Eligible AIP Product securities from the applicable customer’s brokerage account.”</t>
    </r>
  </si>
  <si>
    <t>Subject To  Lock Up Indicator</t>
  </si>
  <si>
    <t>Lock Up is the window of time in which investors of a hedge fund or other closely-held investment vehicle are not allowed to redeem or sell shares.</t>
  </si>
  <si>
    <t>Lock Up Time Period in # of Days</t>
  </si>
  <si>
    <t>Series Eligible Indicator</t>
  </si>
  <si>
    <t>0 = No
1 = Yes
2 = N/A</t>
  </si>
  <si>
    <t xml:space="preserve">Series is a group of shares issued each time the Fund receives new or additional subscription. All subscriptions that occur at the same time belong to the same series. All shareholders in the same series pay performance fee on those shares at the same time.
</t>
  </si>
  <si>
    <t>Performance Fee Payout Date</t>
  </si>
  <si>
    <t>mmddccyy</t>
  </si>
  <si>
    <t>Also known as the incentive fee, performance fees are usually charged as a percentage of returns above a particular benchmark, such as an index or interest rate measure.
This is the date the fee will be paid out to the Fund.</t>
  </si>
  <si>
    <t>Performance Fee Indicator</t>
  </si>
  <si>
    <t>Also known as the incentive fee, performance fees are usually charged as a percentage of returns above a particular benchmark, such as an index or interest rate measure.</t>
  </si>
  <si>
    <t>Redemption Fee Indicator</t>
  </si>
  <si>
    <t>0 = No
1 = Yes</t>
  </si>
  <si>
    <t>Redemption Fee is the amount charged for an early withdrawal related to the lock up requirements.</t>
  </si>
  <si>
    <t>Redemption Fee Percentage</t>
  </si>
  <si>
    <t>OC</t>
  </si>
  <si>
    <t>99.99          
Allow Zeros                                                              
Required if Redemption Fee (1 = Yes)</t>
  </si>
  <si>
    <t>Redemption Fee Period</t>
  </si>
  <si>
    <t xml:space="preserve">00 = 30 Days
01 = 60 Days
02 = 90 Days
03 = 6 Months
04 = 9  Months
05 = 12Months
06 = 18 Months   
07 = 24 Months 
08 = 36 Months
09 = 48 Months
10 = 60 Months                                                      
Required if Redemption Fee (1 = Yes)                                                         </t>
  </si>
  <si>
    <t>Incentive Fee Indicator</t>
  </si>
  <si>
    <t>Also known as the performance fee, incentive fees are usually charged as a percentage of returns above a particular benchmark, such as an index or interest rate measure.</t>
  </si>
  <si>
    <t xml:space="preserve">High Water Mark </t>
  </si>
  <si>
    <t>99999999999999.99</t>
  </si>
  <si>
    <t>Highwater Mark is the amount equal to the greatest value of a partner’s capital account, adjusted for contributions and withdrawals. An investment partnership uses the Highwater mark to calculate a limited partner’s target capital for performance fee.
Example value is 99,999,999,999,999.99</t>
  </si>
  <si>
    <t>Benchmark Dollars</t>
  </si>
  <si>
    <t>Total dollar amount of shares sold to the Firm's customers
Example value is 99,999,999,999,999.99</t>
  </si>
  <si>
    <t>Benchmark Shares</t>
  </si>
  <si>
    <t>99999999.999999</t>
  </si>
  <si>
    <t>Total number of shares sold to the Firm's customers</t>
  </si>
  <si>
    <t>Hurdle Rate Indicator</t>
  </si>
  <si>
    <t>The hurdle is the amount a limited partner’s capital account must appreciate before it’s subject to a performance fee charge. Hurdle rates are defined as an annual percentage of the partner’s Highwater mark.</t>
  </si>
  <si>
    <t>Hurdle Rate</t>
  </si>
  <si>
    <t>Carve Out Indicator</t>
  </si>
  <si>
    <t>The portion of the performance fee a partner received if the partnership has more than one general partner, or if any limited partner receives part of the fee.</t>
  </si>
  <si>
    <t>Clawback Provision Indicator</t>
  </si>
  <si>
    <t xml:space="preserve"> A provision in a limited partnership agreement stating that the general partner must refund all or part of the performance fee if the partnership’s profit fall below a certain level.</t>
  </si>
  <si>
    <t>Sidepocket Minimum</t>
  </si>
  <si>
    <t>Sidepockets are created to designate a portion of the portfolio illiquid and exempt from any offerings or redemptions.
If the Fund is Sidepocket eligible, enter the lowest % of the capital balance account eligible for a Sidepocket designation.</t>
  </si>
  <si>
    <t>Sidepocket Maximum</t>
  </si>
  <si>
    <t>Sidepockets are created to designate a portion of the portfolio illiquid and exempt from any offerings or redemptions.
If the Fund is Sidepocket eligible, enter the highest % of the capital balance account eligible for a Sidepocket designation.</t>
  </si>
  <si>
    <t>Gate Provision Indicator</t>
  </si>
  <si>
    <t>The Gate is a restriction set by the Fund to limit  the amount withdrawn during a redemption period.</t>
  </si>
  <si>
    <t>Gate Provision Percentage (%)</t>
  </si>
  <si>
    <t>99.99
Required if Gate Provision indicator is 1. 
Zeros Allowed.</t>
  </si>
  <si>
    <t>Management Fee</t>
  </si>
  <si>
    <t>The fee charged by the Fund used for operating expenses.</t>
  </si>
  <si>
    <t>Administration Fee</t>
  </si>
  <si>
    <t>The fee used to fund administrative expenses.</t>
  </si>
  <si>
    <t>Purchase Order Process Indicator</t>
  </si>
  <si>
    <t>0 = Settlement Post-NAV Calculation
1 = Settlement Pre-NAV Calculation
2 = Escrow Trade
3 = Commitment/Call/Drawdown</t>
  </si>
  <si>
    <t>Indicates how the Fund processes purchase/subscription Orders</t>
  </si>
  <si>
    <t>Transfer Indicator</t>
  </si>
  <si>
    <t>0 = Open To Accept Transfers
1 = Closed For Transfers</t>
  </si>
  <si>
    <t>Indicates if the Fund is open or closed for transfers.
If the fund populates (1 = Closed For Transfers), all transfer records will be rejected.</t>
  </si>
  <si>
    <t>Account Registration Indicator</t>
  </si>
  <si>
    <t>0 = Open To Accept Registrations
1 = Closed For Account Registrations</t>
  </si>
  <si>
    <t>Indicates if the Fund is open or closed for Account Registrations.
If the fund populates (1 = Closed For Account Registrations), all account registration records will be rejected.</t>
  </si>
  <si>
    <t>Account Maintenance Indicator</t>
  </si>
  <si>
    <t>0 = Open To Accept Account Maintenances
1 = Closed For Account Maintenances</t>
  </si>
  <si>
    <t>Indicates if the Fund is open or closed for Account Maintenances.
If the fund populates (1 = Closed For Account Maintenances), all Account Maintenance records will be rejected.</t>
  </si>
  <si>
    <t>Filler</t>
  </si>
  <si>
    <t>Spaces</t>
  </si>
  <si>
    <t>Initial Minimum</t>
  </si>
  <si>
    <t>The lowest amount an investor can subscribe for their initial investment.
Example value is 99,999,999,999,999.99</t>
  </si>
  <si>
    <t>Subsequent Minimum</t>
  </si>
  <si>
    <t>The minimum amount for subsequent purchases.
Example value is 99,999,999,999,999.99</t>
  </si>
  <si>
    <t>Absolute Minimum</t>
  </si>
  <si>
    <t>The minimum balance allowed in an account.
Example value is 99,999,999,999,999.99</t>
  </si>
  <si>
    <t>Valuation Frequency</t>
  </si>
  <si>
    <t xml:space="preserve">01 = Daily                                
02 = Weekly                                      
03 = Bi-Weekly                                                
04 = Monthly                                          
05 = Semi-Monthly                                             
06 = Quarterly                                              
07 = Annually
08 = Other </t>
  </si>
  <si>
    <t>Funds may indicate the frequency of valuations.</t>
  </si>
  <si>
    <t>Base Currency</t>
  </si>
  <si>
    <t>ISO Compliant</t>
  </si>
  <si>
    <t>Base currency is defined as the currency the investment is made in.
For example, the investment can be in CAD (Canadian Dollars), USD (United States Dollars), or GBP (Great Britain Pounds)</t>
  </si>
  <si>
    <t>Reporting Currency</t>
  </si>
  <si>
    <t xml:space="preserve">Currency the Fund Company uses to report pricing.
It is important for an investor or auditor to note the reporting currency especially when a company has international investments.
For example USD = United States Dollars, 
GBP = Great Britain Pounds
</t>
  </si>
  <si>
    <t>Load Type Indicator</t>
  </si>
  <si>
    <t>1 = Level Load
2 = Back-End Load
3 = Front-End Load
4 = Finder's Fee
5 = Other
6 = Negotiated
7 = Hybrid
8 = N/A
9 = Placement Fee</t>
  </si>
  <si>
    <t>Commission Payment Frequency</t>
  </si>
  <si>
    <t xml:space="preserve">01 = Weekly                                                  
02 = Bi-Weekly                                              
03 = Monthly                                                  
04 = Bi = Monthly                                           
05 = Quarterly                                             
06 = Annually                                                
07 = Other                                    </t>
  </si>
  <si>
    <t>How often the Fund pays commission.</t>
  </si>
  <si>
    <t>Commission Percentage High</t>
  </si>
  <si>
    <t>999.999
Zeros are Allowed</t>
  </si>
  <si>
    <t>The maximum percentage of commission charged on the security</t>
  </si>
  <si>
    <t>Commission Percentage Low</t>
  </si>
  <si>
    <t>The minimum percentage of commission charged on the security</t>
  </si>
  <si>
    <t>Number of Breakpoints</t>
  </si>
  <si>
    <t xml:space="preserve">Required if  Breakpoint Eligible = 1
</t>
  </si>
  <si>
    <t>The number of commission breakpoints associated with the security.</t>
  </si>
  <si>
    <t>Breakpoint Lower Limit 1</t>
  </si>
  <si>
    <t>99999999999999.99
Required if Number of Breakpoints is 1-10</t>
  </si>
  <si>
    <t>The breakpoints lower limit.
Example value is 99,999,999,999,999.99</t>
  </si>
  <si>
    <t>Breakpoint Upper Limit 1</t>
  </si>
  <si>
    <t>The breakpoints upper limit.
Example value is 99,999,999,999,999.99</t>
  </si>
  <si>
    <t>Percent of POP 1</t>
  </si>
  <si>
    <t>The percent of offering price.</t>
  </si>
  <si>
    <t>Commission Percentage1</t>
  </si>
  <si>
    <t>999.999
Zeros are Allowed
Required if Number of Breakpoints is 1-10</t>
  </si>
  <si>
    <t xml:space="preserve">The commission percentage </t>
  </si>
  <si>
    <t>Breakpoint Lower Limit 2</t>
  </si>
  <si>
    <t>99999999999999.99
Required if Number of Breakpoints is 2-10</t>
  </si>
  <si>
    <t>Breakpoint Upper Limit 2</t>
  </si>
  <si>
    <t>Percent of POP 2</t>
  </si>
  <si>
    <t>Commission Percentage2</t>
  </si>
  <si>
    <t>999.999
Zeros are Allowed
Required if Number of Breakpoints is 2-10</t>
  </si>
  <si>
    <t>Breakpoint Lower Limit 3</t>
  </si>
  <si>
    <t>99999999999999.99
Required if Number of Breakpoints is 3-10</t>
  </si>
  <si>
    <t>Breakpoint Upper Limit 3</t>
  </si>
  <si>
    <t>Percent of POP 3</t>
  </si>
  <si>
    <t>Commission Percentage3</t>
  </si>
  <si>
    <t>999.999
Zeros are Allowed
Required if Number of Breakpoints is 3-10</t>
  </si>
  <si>
    <t>Breakpoint Lower Limit 4</t>
  </si>
  <si>
    <t>99999999999999.99
Required if Number of Breakpoints is 4-10</t>
  </si>
  <si>
    <t>Breakpoint Upper Limit 4</t>
  </si>
  <si>
    <t>Percent of POP 4</t>
  </si>
  <si>
    <t>Commission Percentage4</t>
  </si>
  <si>
    <t>999.999
Zeros are Allowed
Required if Number of Breakpoints is 4-10</t>
  </si>
  <si>
    <t>Breakpoint Lower Limit 5</t>
  </si>
  <si>
    <t>99999999999999.99
Required if Number of Breakpoints is 5-10</t>
  </si>
  <si>
    <t>Breakpoint Upper Limit 5</t>
  </si>
  <si>
    <t>Percent of POP 5</t>
  </si>
  <si>
    <t>Commission Percentage5</t>
  </si>
  <si>
    <t>999.999
Zeros are Allowed
Required if Number of Breakpoints is 5-10</t>
  </si>
  <si>
    <t>Tender Offer Subject to Holdback Indicator</t>
  </si>
  <si>
    <t xml:space="preserve">0 = No
1 = Yes 
</t>
  </si>
  <si>
    <t>Holdback is the portion of the total amount redeemed that is not returned to the investor until a specified period of time.</t>
  </si>
  <si>
    <t>Number of Business Days for Holdback</t>
  </si>
  <si>
    <t>If there is holdback, Funds can give the Holdback period in # of business days.</t>
  </si>
  <si>
    <t>Holdback Percentage</t>
  </si>
  <si>
    <t>Interest Paid on Holdback Indicator</t>
  </si>
  <si>
    <t>Interest Rate Compounding Period for Holdback Monies</t>
  </si>
  <si>
    <t>0 = Monthly
1 = Quarterly
2 = Annually</t>
  </si>
  <si>
    <t xml:space="preserve">Fund Status Indicator </t>
  </si>
  <si>
    <t>0 = Active Fund                                  
1 = Frozen Fund
2 = Inactive Fund</t>
  </si>
  <si>
    <r>
      <rPr>
        <u/>
        <sz val="9"/>
        <rFont val="Calibri"/>
        <family val="2"/>
      </rPr>
      <t xml:space="preserve">0 = Active Fund </t>
    </r>
    <r>
      <rPr>
        <sz val="9"/>
        <rFont val="Calibri"/>
        <family val="2"/>
      </rPr>
      <t xml:space="preserve">is defined as allowing all record types into this fund
</t>
    </r>
    <r>
      <rPr>
        <u/>
        <sz val="9"/>
        <rFont val="Calibri"/>
        <family val="2"/>
      </rPr>
      <t>1 = Frozen Fund</t>
    </r>
    <r>
      <rPr>
        <sz val="9"/>
        <rFont val="Calibri"/>
        <family val="2"/>
      </rPr>
      <t xml:space="preserve"> is defined as this fund status should only be used before a fund liquidation. In addition, transfer re-registrations and account maintenances will not be accepted into the fund. 
    -  Post Trade Reporting records will still be accepted into this fund  (052 - Position, 050 – Activity/Distribution, 060 – Valuation and 051 - Commission)
</t>
    </r>
    <r>
      <rPr>
        <u/>
        <sz val="9"/>
        <rFont val="Calibri"/>
        <family val="2"/>
      </rPr>
      <t>2 = Inactive Fund</t>
    </r>
    <r>
      <rPr>
        <sz val="9"/>
        <rFont val="Calibri"/>
        <family val="2"/>
      </rPr>
      <t xml:space="preserve"> is defined as the fund is liquidated, merged or shut down with no investors.  No record types will be accepted.</t>
    </r>
  </si>
  <si>
    <t>Purchase Closed Indicator</t>
  </si>
  <si>
    <t>0  =  To Existing                                                   
 1  =  To New                                                  
2  =  Both</t>
  </si>
  <si>
    <t>Indicates if the Fund is closed to investments.</t>
  </si>
  <si>
    <t>Redemption Closed Indicator</t>
  </si>
  <si>
    <t>0 = No                                                 
1 = Yes                                                 
2 = N/A</t>
  </si>
  <si>
    <t>Indicates if the Fund is closed to liquidations.</t>
  </si>
  <si>
    <t>Exchange Closed Indicator</t>
  </si>
  <si>
    <t xml:space="preserve">1 = in (existing)                               
2 = in (new)                                       
3 = out (existing)                               
4 = all    </t>
  </si>
  <si>
    <t>Indicated if the Fund allows exchanges.</t>
  </si>
  <si>
    <t>Dividend Payment Indicator</t>
  </si>
  <si>
    <t>Dividend Calculation Type</t>
  </si>
  <si>
    <t>0  =  Daily                                               
1  =  Record Date</t>
  </si>
  <si>
    <t>Dividend Payable Type</t>
  </si>
  <si>
    <t>0 = Monthly
1 = Quarterly
2 = Semi  Annually
3 =  Annually</t>
  </si>
  <si>
    <t>Frequency of Dividend payments.</t>
  </si>
  <si>
    <t>Inactive Fund Disposition Indicator</t>
  </si>
  <si>
    <t>Required if the Fund Status Indicator = 2
0 = Liquidated
1 = Merged
2 = Insolvent</t>
  </si>
  <si>
    <t>The fund is liquidated, merged or shut down</t>
  </si>
  <si>
    <t>Fund Tax Indicator</t>
  </si>
  <si>
    <t>1 = 1099
2 = K1
3 = Other</t>
  </si>
  <si>
    <t xml:space="preserve">Tax Reporting Methodology </t>
  </si>
  <si>
    <t>Breakpoint Eligible</t>
  </si>
  <si>
    <t xml:space="preserve">0 = No                                            
1 = Yes                                                        </t>
  </si>
  <si>
    <t>Indicates if the security is eligible for breakpoints.
None of the Breakpoint related fields should be populated if the Breakpoint Eligible field value is set to  0=No.</t>
  </si>
  <si>
    <t>LOI Eligible</t>
  </si>
  <si>
    <t>ROA Eligible</t>
  </si>
  <si>
    <t xml:space="preserve">0  =  No                                                
1  =  Yes                                             
2  =  N/A                                      </t>
  </si>
  <si>
    <t>Indicates if the security is eligible for Rights of Accumulation.</t>
  </si>
  <si>
    <t>Retroactive LOIs</t>
  </si>
  <si>
    <t>0  =  No                                                         
1  =  Yes                                                          
2  =  Not Applicable</t>
  </si>
  <si>
    <t>Indicates if retroactive or backdating of  Letters of Intent or Commitment Letters are allowed.</t>
  </si>
  <si>
    <t>Retroactive LOI Period</t>
  </si>
  <si>
    <t>01  =  30 days                                                
02  =  60 days                                                 
03  =  90 days                                                 
04  =  120 days                                               
05  =  150 days                                               
06  =  180 days                                               
07  =  45 days                                                
08  =  75 days                                                 
09   =  105 days                                             
10  =  135 days                                                
11  =  165 days                                              
12  =  365 days                                               
98  =  Not Applicable                                      
99  =  No Limit</t>
  </si>
  <si>
    <t>Indicates the period allowed for backdating a  Letters of Intent.</t>
  </si>
  <si>
    <t>Link by Spouse</t>
  </si>
  <si>
    <t>0  =  No                                                       
1  =  Yes                                                         
2  =  Not Applicable                                      
3  =  Special Rules Apply</t>
  </si>
  <si>
    <t>Linking allowed at the account level to qualify for Rights of Accumulation or a reduced breakpoint.</t>
  </si>
  <si>
    <t>Link by Civil Union</t>
  </si>
  <si>
    <t>Link by Domestic Partnership</t>
  </si>
  <si>
    <t>Link by Common Law Marriage</t>
  </si>
  <si>
    <t>Link by Parent</t>
  </si>
  <si>
    <t>Link by Step Parent</t>
  </si>
  <si>
    <t>Link by Legal Guardian</t>
  </si>
  <si>
    <t>Link by Child</t>
  </si>
  <si>
    <t>Child Maturation Age</t>
  </si>
  <si>
    <t>Required if "Link by Child" is  1=Yes or 3=Special Rules Apply.
Put in age in years, or
98 = Not applicable, or
99 = No Limit</t>
  </si>
  <si>
    <t>Linking allowed at the account level to qualify for Rights of Accumulation or a reduced breakpoint. T</t>
  </si>
  <si>
    <t>Countries Where Fund is Registered</t>
  </si>
  <si>
    <t>ISO Compliant Country Codes,
separated by spaces</t>
  </si>
  <si>
    <t>List ISO Compliant Country Codes, separated by spaces</t>
  </si>
  <si>
    <t>Domiciled</t>
  </si>
  <si>
    <t xml:space="preserve">ISO Compliant Country Code
</t>
  </si>
  <si>
    <t>The domicile of a business is the address where the establishment is maintained or where the governing power of the enterprise is exercised. For purposes of taxation, it is often a principal place of business.</t>
  </si>
  <si>
    <t>Exchange Listing Indicator</t>
  </si>
  <si>
    <t>The Exchange is the facility where the Fund is listed for trading.
Indicates whether the Fund is listed on an Exchange.</t>
  </si>
  <si>
    <t>Exchange Name</t>
  </si>
  <si>
    <t>01=New York Stock Exchange
02=Luxemburg Stock Exchange
03=Swiss Stock Exchange
04=Irish Stock Exchange
05=Vienna Stock Exchange
06=London Stock Exchange
07=Channel Islands Stock Exchange
08=Bermuda Stock Exchange
09=Stockholm
10=Paris
11=Cayman
12=Irish/Bermuda Stock Exchange
13=Not Disclosed</t>
  </si>
  <si>
    <t>The Exchange is the facility where the Fund is listed for trading.</t>
  </si>
  <si>
    <t>Inception Date</t>
  </si>
  <si>
    <t>The start date of the Fund.</t>
  </si>
  <si>
    <t>Security General Profile Last Updated</t>
  </si>
  <si>
    <t xml:space="preserve">Input: Spaces                                                                  Output:  mmddccyy                                                                                                                                Populated by NSCC on Output listing the date of the most recent Profile
</t>
  </si>
  <si>
    <t>Date of last change to Profile.</t>
  </si>
  <si>
    <t>Date of Last Offering Memorandum</t>
  </si>
  <si>
    <t>Date of most recent offering memorandum</t>
  </si>
  <si>
    <t>Exchange Frequency</t>
  </si>
  <si>
    <t xml:space="preserve">00-Daily
01-Weekly
02-Bi-Weekly
03-Monthly
04-Quarterly
05-Bi-Annually
06-Annually
</t>
  </si>
  <si>
    <t>How often the fund allows exchanges</t>
  </si>
  <si>
    <t>Transfer Frequency</t>
  </si>
  <si>
    <t>How often the fund allows transfers</t>
  </si>
  <si>
    <t>Purchase Frequency</t>
  </si>
  <si>
    <t>How often the fund allows purchases</t>
  </si>
  <si>
    <t>Redemption / Tender Frequency</t>
  </si>
  <si>
    <t>How often the fund allows redemptions</t>
  </si>
  <si>
    <t>Blue Sky State</t>
  </si>
  <si>
    <t xml:space="preserve">Blue Sky is information used to report the sale of corporate securities by investment companies and the status of a security in a specified state.   There should be 2 bytes for each state with the ‘|’ character separating each state. For example, NY|CA|FL </t>
  </si>
  <si>
    <t>Fair Market Value Indicator</t>
  </si>
  <si>
    <t>Indicates if the Fund will provide the Fair Market Value on the Valuation Record</t>
  </si>
  <si>
    <t>Fiscal Year End</t>
  </si>
  <si>
    <t>mmdd</t>
  </si>
  <si>
    <t>The date that the Fund's annual reporting period ends on.</t>
  </si>
  <si>
    <t>Breakpoint Lower Limit 6</t>
  </si>
  <si>
    <t>99999999999999.99
Required if Number of Breakpoints is 6-10</t>
  </si>
  <si>
    <t xml:space="preserve">The breakpoints lower limit.
Example value is 99,999,999,999,999.99  
</t>
  </si>
  <si>
    <t>Breakpoint Upper Limit 6</t>
  </si>
  <si>
    <t xml:space="preserve">The breakpoints upper limit.
Example value is 99,999,999,999,999.99  </t>
  </si>
  <si>
    <t>Percent of POP 6</t>
  </si>
  <si>
    <t>Commission Percentage6</t>
  </si>
  <si>
    <t>999.999
Zeros are Allowed
Required if Number of Breakpoints is 6-10</t>
  </si>
  <si>
    <t>Breakpoint Lower Limit 7</t>
  </si>
  <si>
    <t>99999999999999.99
Required if Number of Breakpoints is 7-10</t>
  </si>
  <si>
    <t xml:space="preserve">The breakpoints lower limit.
Example value is 99,999,999,999,999.99  </t>
  </si>
  <si>
    <t>Breakpoint Upper Limit 7</t>
  </si>
  <si>
    <t>Percent of POP 7</t>
  </si>
  <si>
    <t>Commission Percentage7</t>
  </si>
  <si>
    <t>999.999
Zeros are Allowed
Required if Number of Breakpoints is 7-10</t>
  </si>
  <si>
    <t>Breakpoint Lower Limit 8</t>
  </si>
  <si>
    <t>99999999999999.99
Required if Number of Breakpoints is 8-10</t>
  </si>
  <si>
    <t>Breakpoint Upper Limit 8</t>
  </si>
  <si>
    <t>Percent of POP 8</t>
  </si>
  <si>
    <t>Commission Percentage8</t>
  </si>
  <si>
    <t>999.999
Zeros are Allowed
Required if Number of Breakpoints is 8-10</t>
  </si>
  <si>
    <t>Breakpoint Lower Limit 9</t>
  </si>
  <si>
    <t>99999999999999.99
Required if Number of Breakpoints is 9-10</t>
  </si>
  <si>
    <t>Breakpoint Upper Limit 9</t>
  </si>
  <si>
    <t>Percent of POP 9</t>
  </si>
  <si>
    <t>Commission Percentage9</t>
  </si>
  <si>
    <t>999.999
Zeros are Allowed
Required if Number of Breakpoints is 9-10</t>
  </si>
  <si>
    <t>Breakpoint Lower Limit 10</t>
  </si>
  <si>
    <t>99999999999999.99
Required if Number of Breakpoints is 10</t>
  </si>
  <si>
    <t>Breakpoint Upper Limit 10</t>
  </si>
  <si>
    <t>Percent of POP 10</t>
  </si>
  <si>
    <t>Commission Percentage10</t>
  </si>
  <si>
    <t>999.999
Zeros are Allowed
Required if Number of Breakpoints is 10</t>
  </si>
  <si>
    <t>Commission Payment Methodology</t>
  </si>
  <si>
    <t>0 = Step In
1 = Step Through
2 = Other</t>
  </si>
  <si>
    <t>Step In - Indicates that the entire order is booked and executed at the same price with the same commission.
Step Through - Indicates that specific breakpoints and commission levels applies to each order.</t>
  </si>
  <si>
    <t>Commission Basis</t>
  </si>
  <si>
    <t>0 = Dollars
1 = Shares</t>
  </si>
  <si>
    <t>The basis on which commissions are paid.</t>
  </si>
  <si>
    <t>Breakpoint Limit Basis Indicator</t>
  </si>
  <si>
    <t>Required if  Breakpoint Eligible = 1
0 = Dollars
1 = Shares</t>
  </si>
  <si>
    <t>The Breakpoint Limit Basis Indicator will be used for the Transfer Agents to announce ‘share based’ volume discount breakpoint information on the security general profile record</t>
  </si>
  <si>
    <t>Sub-Type Eligible Indicator</t>
  </si>
  <si>
    <r>
      <t xml:space="preserve">1 = Yes
If the Fund Sub-Type Indicator is provided, this field is </t>
    </r>
    <r>
      <rPr>
        <u/>
        <sz val="9"/>
        <rFont val="Calibri"/>
        <family val="2"/>
      </rPr>
      <t>not</t>
    </r>
    <r>
      <rPr>
        <sz val="9"/>
        <rFont val="Calibri"/>
        <family val="2"/>
      </rPr>
      <t xml:space="preserve"> allowed to be populated</t>
    </r>
  </si>
  <si>
    <t>Indicates if the Security General Profile allows the creation of a Parent NSCC Security Issue Number to be associated with a Child NSCC Security Issue Number if the Sub-Type Eligible Indicator is populated to (1 = Yes)</t>
  </si>
  <si>
    <t>Fund Sub-Type Indicator</t>
  </si>
  <si>
    <r>
      <t xml:space="preserve">Required if the Parent Related NSCC Security Issue Number is provided
1 = Escrow
2 = Holdback
If the Sub-Type Eligible Indicator is populated         (1 = Yes), this field is </t>
    </r>
    <r>
      <rPr>
        <u/>
        <sz val="9"/>
        <rFont val="Calibri"/>
        <family val="2"/>
      </rPr>
      <t>not</t>
    </r>
    <r>
      <rPr>
        <sz val="9"/>
        <rFont val="Calibri"/>
        <family val="2"/>
      </rPr>
      <t xml:space="preserve"> allowed to be provided</t>
    </r>
  </si>
  <si>
    <t>Indicates if the Child NSCC Security Issue Number will be either an ‘Escrow’ or ‘Holdback’, which is associated to the Parent NSCC Security Issue Number
 - Switching of the Fund Sub Types are NOT allowed</t>
  </si>
  <si>
    <t>Related Parent NSCC Security Issue Number</t>
  </si>
  <si>
    <r>
      <t xml:space="preserve">Required if the Fund Sub-Type Indicator is provided
If the Sub-Type Eligible Indicator is populated        (1 = Yes), this field is </t>
    </r>
    <r>
      <rPr>
        <u/>
        <sz val="9"/>
        <rFont val="Calibri"/>
        <family val="2"/>
      </rPr>
      <t>not</t>
    </r>
    <r>
      <rPr>
        <sz val="9"/>
        <rFont val="Calibri"/>
        <family val="2"/>
      </rPr>
      <t xml:space="preserve"> allowed to be provided </t>
    </r>
  </si>
  <si>
    <t>The Parent NSCC Security Issue Number that is associated with the Child NSCC Security Issue Number</t>
  </si>
  <si>
    <t>Electronic Document Subscription/Purchase Indicator</t>
  </si>
  <si>
    <t xml:space="preserve">0 = No                                                       
1 = Yes                                                         </t>
  </si>
  <si>
    <t>Specifies if the fund supports receiving electronic documents through AIP for subscriptions/purchases.
Note: When 1 = Yes is selected, AIP will not validate that the Order has a Electronic Document sent with it</t>
  </si>
  <si>
    <t>Subscription/Purchase Document Format Indicator</t>
  </si>
  <si>
    <t>1 = Original                                                   
2 = Copy                              
Required if Electronic Document Subscription/Purchase Indicator is 0 = No</t>
  </si>
  <si>
    <t>Must be populated if the Electronic Document Subscription/Purchase Indicator is:
0 = No</t>
  </si>
  <si>
    <t>Electronic Document Redemption/Tender Indicator</t>
  </si>
  <si>
    <t>Specifies if the fund supports receiving electronic documents through AIP for redemptions/tenders.
Note: When 1 = Yes is selected, AIP will not validate that the Order has a Electronic Document sent with it</t>
  </si>
  <si>
    <t>Redemption/Tender Document Format Indicator</t>
  </si>
  <si>
    <t>1 = Original                                                   
2 = Copy                              
Required if Electronic Document Redemption/Tender Indicator is 0 = No</t>
  </si>
  <si>
    <t>Must be populated if the Electronic Document Redemption/Tender Indicator is:
0 = No</t>
  </si>
  <si>
    <t>Electronic Document Transfer Indicator</t>
  </si>
  <si>
    <t>Specifies if the fund supports receiving electronic documents through AIP for transfers.
Note: When 1 = Yes is selected, AIP will not validate that the Account Transfer has a Electronic Document sent with it</t>
  </si>
  <si>
    <t>Transfer Document Format Indicator</t>
  </si>
  <si>
    <t>1 = Original                                                   
2 = Copy                              
Required if Electronic Document Transfer Indicator is 0 = No</t>
  </si>
  <si>
    <t>Must be populated if the Electronic Document Transfer Indicator is:
0 = No</t>
  </si>
  <si>
    <t>Electronic Document Account Registration Indicator</t>
  </si>
  <si>
    <t>Specifies if the fund supports receiving electronic documents through AIP for Account Registration.
Note: When 1 = Yes is selected, AIP will not validate that the Account Registration has a Electronic Document sent with it</t>
  </si>
  <si>
    <t>Account Registration Document Format Indicator</t>
  </si>
  <si>
    <t>1 = Original                                                   
2 = Copy                              
Required if Electronic Document Account Registration Indicator is 0 = No</t>
  </si>
  <si>
    <t>Must be populated if the Electronic Document Account Registration Indicator is:
0 = No</t>
  </si>
  <si>
    <t>Electronic Document Account Maintenance Indicator</t>
  </si>
  <si>
    <t>Specifies if the fund supports receiving electronic documents through AIP for Account Maintenance.
Note: When 1 = Yes is selected, AIP will not validate that the Account Maintenance has a Electronic Document sent with it</t>
  </si>
  <si>
    <t>Account Maintenance Document Format Indicator</t>
  </si>
  <si>
    <t>1 = Original                                                   
2 = Copy                              
Required if Electronic Document Account Maintenance Indicator is 0 = No</t>
  </si>
  <si>
    <t>Must be populated if the Electronic Document Account Maintenance Indicator is:
0 = No</t>
  </si>
  <si>
    <t>Qualified Plan Initial Minimum</t>
  </si>
  <si>
    <t>The initial minimum investment amount that is allowed for a qualified account.</t>
  </si>
  <si>
    <t>Qualified Plan Subsequent Minimum</t>
  </si>
  <si>
    <t>The subsequent minimum investment amount that is allowed for a qualified account.</t>
  </si>
  <si>
    <t>062 = Security Announcement</t>
  </si>
  <si>
    <t>ppppppppnnnnnnnn
Where:
pppppppp = Fund Number
nnnnnnnn = Unique sequential number assigned by NSCC
Required if
Security Identifier, Security Issue ID, and  Series NSCC Security Issue Number are not populated
or 
Series NSCC Security Issue Number is not populated</t>
  </si>
  <si>
    <t>The NSCC Security Issue Number was issued when the initial Security General Profile and/or Security Announcement record was established by the Fund.
The combination of the Share Class field, Security Identifier field and Security Issue ID will trigger the creation of this number.
If NSCC Security Issue Number, Security Identifier, Security Issue ID, and Series NSCC Security Issue Number fields are not populated,  NSCC will reject the transaction</t>
  </si>
  <si>
    <t>Sidepockets are created to designate a portion of the portfolio illiquid and exempt from any offerings or redemptions.
This field will be generated by NSCC when Sidepocket ID is introduced 
(Announcement Type = 11)
In addition this field will be used on Orders to identify Sidepocket specific activity</t>
  </si>
  <si>
    <t xml:space="preserve"> </t>
  </si>
  <si>
    <t>The Funds' designated share class.
The class of Shares represented by the Security Issue Number
If there is an existing Share Class, this field must be provided if the NSCC Security Issue Number is 'blank'.</t>
  </si>
  <si>
    <t xml:space="preserve">
Required if NSCC Security Issue Number is blank 
1 = ISIN                                        
2 = SEDOL                                       
3 = CUSIP                                        
4 = Custom</t>
  </si>
  <si>
    <t>The NSCC Security Issue Number is the required identifier, but Funds may opt to send this additional information.</t>
  </si>
  <si>
    <t>Series Name</t>
  </si>
  <si>
    <t xml:space="preserve">Required if the Announcement Type = 24 (Series Creation)   And 
Series NSCC Security Issue Number is blank
 Special characters are allowed
</t>
  </si>
  <si>
    <t xml:space="preserve">The name of the Series  </t>
  </si>
  <si>
    <t>Required if NSCC Security Issue Number is blank</t>
  </si>
  <si>
    <r>
      <t xml:space="preserve">0  = Add
1 = Delete
2 = Update
1 = Delete value is only allowed on an </t>
    </r>
    <r>
      <rPr>
        <u/>
        <sz val="9"/>
        <rFont val="Calibri"/>
        <family val="2"/>
      </rPr>
      <t>existing</t>
    </r>
    <r>
      <rPr>
        <sz val="9"/>
        <rFont val="Calibri"/>
        <family val="2"/>
      </rPr>
      <t xml:space="preserve"> Security Announcement, otherwise it is not allowed.  </t>
    </r>
  </si>
  <si>
    <t>Funds can opt to add, delete  or update Security Announcement record.</t>
  </si>
  <si>
    <t>The effective date of the information in the Announcement record.</t>
  </si>
  <si>
    <t>Announcement Type</t>
  </si>
  <si>
    <r>
      <t xml:space="preserve">00 = Subscription Offer                             
01 = Tender Offer/Redemption                                     
02 = Fund Merger                                     
03 = Fund Closing                                     
04 = Purchase Restrictions (existing fund)                                                 
05 = Redemption Restrictions/Gate (existing fund)                                      
06 = Dividend                                              
07 = Capital Gain 
09 = Valuation Update                               
10 = Special Tender Offer
11 = Sidepocket Creation
12 = Fund Administrator/TA Change
13 = Initial Offering w/Escrow
14 = Capital Call
15 = Equalization Event
16 = Recurring Subscription
17 = Recurring Redemption
18 = Internal Transfer
19 = Closed to Purchase
20 = Closed to Redemptions
21 = Return of Capital
22 = Rescission Date Change
23 = Holdback Payout
24 = Series Creation
25 = Series Roll-Up
26 = Split 
27 = Reverse Split 
</t>
    </r>
    <r>
      <rPr>
        <b/>
        <sz val="9"/>
        <rFont val="Calibri"/>
        <family val="2"/>
      </rPr>
      <t>28 = Commitment</t>
    </r>
    <r>
      <rPr>
        <sz val="9"/>
        <rFont val="Calibri"/>
        <family val="2"/>
      </rPr>
      <t xml:space="preserve">
Announcement Type = 24 and 25 allowed only if Series Eligible 
Indicator = 1 on Security General  </t>
    </r>
  </si>
  <si>
    <t>An Announcement Type of "12=Fund Administrator Change" must be submitted with a Security Contact record (063) listing the address details of the Fund Administrator</t>
  </si>
  <si>
    <t>Estimated or Actual Indicator</t>
  </si>
  <si>
    <t>0 = Estimated                                              
1 = Actual</t>
  </si>
  <si>
    <t>Allows the Fund to indicate if the information in the file is Estimated or Actual.</t>
  </si>
  <si>
    <t>Capital Gain Indicator</t>
  </si>
  <si>
    <t xml:space="preserve">Required if the Announcement type is "07 = Capital Gain" 
0 = Undetermined projected gain
1 = Short Term Capital Gain
2 = Long Term Capital Gain                                                  
3 = Gain on Collectables
4 = Section 1202 Gain
5 = Unrecaptured Section 1250 Gain                                            </t>
  </si>
  <si>
    <t>Funds must indicate the type of Capital Gain if this is a Capital Gain Announcement record.</t>
  </si>
  <si>
    <t>Dividend Indicator</t>
  </si>
  <si>
    <t>Required if the Announcement Type is "06= Dividend" 
0  =  Undetermined projected dividend         
1  =  Actual Dividend</t>
  </si>
  <si>
    <t>Funds must indicate the Distribution type if this is a Distribution Announcement Record.</t>
  </si>
  <si>
    <t>Record Date</t>
  </si>
  <si>
    <t xml:space="preserve"> N</t>
  </si>
  <si>
    <t>mmddccyy
Required if
Announcement Type is
(06 - Dividend) or
(07 - Capital Gain)</t>
  </si>
  <si>
    <t>The date issuer has determined the shareholder of record’s entitlement to the distribution.</t>
  </si>
  <si>
    <t>Ex Date</t>
  </si>
  <si>
    <t xml:space="preserve">  N</t>
  </si>
  <si>
    <t xml:space="preserve">   
mmddccyy                                     </t>
  </si>
  <si>
    <t>Ex Date is defined by the U.S. IRS as the first date following the declaration of a dividend on which the buyer of a stock is not entitled to receive the next dividend payment.</t>
  </si>
  <si>
    <t>Reinvest Date</t>
  </si>
  <si>
    <t xml:space="preserve"> 
mmddccyy                                     </t>
  </si>
  <si>
    <t>The date which the distribution will be reinvested.</t>
  </si>
  <si>
    <t xml:space="preserve">Payable Date    </t>
  </si>
  <si>
    <t>The date dividends or capital gains are paid out.</t>
  </si>
  <si>
    <t>Dividend/Capital Gain Rate</t>
  </si>
  <si>
    <t>Required if  the Announcement Type is                        
06  =  Dividend                                                                                     
07  =  Capital Gain  
99999999.99999999
Zeros are Allowed</t>
  </si>
  <si>
    <t>The rate of the dividend or capital gain.</t>
  </si>
  <si>
    <t>Dividend/Capital Gain  Reinvest Price</t>
  </si>
  <si>
    <t>999999.999999</t>
  </si>
  <si>
    <t>The reinvestment value, if known</t>
  </si>
  <si>
    <t>Trade Date/Dealing Date – (Business Date)</t>
  </si>
  <si>
    <t>mmddccyy
Required if the Announcement Type is:
00 = Subscription Offer 
01 = Tender Offer/Redemption 
10 = Special Tender Offer
14 = Capital Call
28 = Commitment</t>
  </si>
  <si>
    <t xml:space="preserve">Trade Date/Dealing Date – Is the Order Placement Date.
Order Details are sent at any point on or between the Subscription/Redemption Start &amp; Subscription/Redemption End Date on the Announcement Record.
</t>
  </si>
  <si>
    <t>Payment Date</t>
  </si>
  <si>
    <t>Date the Fund will pay for Redemptions and Tender Offers.</t>
  </si>
  <si>
    <t>Documentation Date/Expiration Date</t>
  </si>
  <si>
    <r>
      <t xml:space="preserve">mmddccyy
Required if the Announcement Type is:
00 = Subscription Offer 
</t>
    </r>
    <r>
      <rPr>
        <u/>
        <sz val="9"/>
        <rFont val="Calibri"/>
        <family val="2"/>
      </rPr>
      <t>and</t>
    </r>
    <r>
      <rPr>
        <sz val="9"/>
        <rFont val="Calibri"/>
        <family val="2"/>
      </rPr>
      <t xml:space="preserve"> 
The Security Type on the Security General Profile is one of the following:
01 = Hedge Fund
02 = Fund of Funds
12 = Registered Hedge Fund</t>
    </r>
  </si>
  <si>
    <t xml:space="preserve">A date the Fund or Fund Administrator determines is the receipt date for documentation. </t>
  </si>
  <si>
    <t>Subscription/Capital Call/Commitment/Purchase Start Date</t>
  </si>
  <si>
    <t>mmddccyy
Required if the Announcement Type is:
00 = Subscription Offer
14 = Capital Call
16 = Recurring Subscription
28 = Commitment</t>
  </si>
  <si>
    <t xml:space="preserve">The start date of a Subscription/Purchase period. This can be future dated. </t>
  </si>
  <si>
    <t>Subscription/Capital Call/Commitment/Purchase End Date</t>
  </si>
  <si>
    <t>mmddccyy  
Required if the Announcement Type is:
00 = Subscription Offer
14 = Capital Call
16 = Recurring Subscription
28 = Commitment</t>
  </si>
  <si>
    <t>The end date of a Subscription/Purchase period.     
                                                                                                  Announcement Type (00) &amp; (16) must have an end date within two (2) years of the start date.</t>
  </si>
  <si>
    <t>Tender Offer/Redemption Start Date</t>
  </si>
  <si>
    <t>mmddccyy
Required if the Announcement Type is:
01 = Tender Offer/Redemption 
10 = Special Tender Offer
17 = Recurring Redemption</t>
  </si>
  <si>
    <t xml:space="preserve">The start date of a Tender Offer/Redemption period. </t>
  </si>
  <si>
    <t>Tender Offer/Redemption End Date</t>
  </si>
  <si>
    <t xml:space="preserve">Announcement Type (01), (10) &amp; (17) must have an end date within two (2) years of the start date. </t>
  </si>
  <si>
    <t>Total Amount of Tender Offer/Redemption Dollars</t>
  </si>
  <si>
    <t>Example of Dollar Value 
99,999,999,999,999.99</t>
  </si>
  <si>
    <t>Settlement Date</t>
  </si>
  <si>
    <r>
      <t xml:space="preserve">mmddccyy
Required if  the Announcement Type is:
01 = Tender Offer/Redemption 
06 = Dividend
07 = Capital Gain
14 = Capital Call
28 = Commitment
or
Required if Settlement date Override Indicator
is ( 1 = Yes)
or 
Required if the Announcement Type is:
00 = Subscription Offer 
</t>
    </r>
    <r>
      <rPr>
        <u/>
        <sz val="9"/>
        <rFont val="Calibri"/>
        <family val="2"/>
      </rPr>
      <t xml:space="preserve">And </t>
    </r>
    <r>
      <rPr>
        <sz val="9"/>
        <rFont val="Calibri"/>
        <family val="2"/>
      </rPr>
      <t xml:space="preserve">
The Security Type on the Security General Profile is one of the following:
01 = Hedge Fund
02 = Fund of Funds
12 = Registered Hedge Fund</t>
    </r>
  </si>
  <si>
    <r>
      <t xml:space="preserve">Must be later than current date if the Announcement type is 00 = Subscription Offer
Must be later than Subscription/Purchase Start Date if the Announcement type is 00 = Subscription Offer
Must be later than current date if the Announcement type is the following:
01 = Tender Offer  
10 = Special Tender Offer
Must be later than Tender Offer/Redemption Start Date if the Announcement Type is 01 = Tender Offer or 10 = Special Tender Offer
For Tender Offer, this is the date money moves.
 - The Fund Settlement date must be a </t>
    </r>
    <r>
      <rPr>
        <u/>
        <sz val="9"/>
        <rFont val="Calibri"/>
        <family val="2"/>
      </rPr>
      <t>valid</t>
    </r>
    <r>
      <rPr>
        <sz val="9"/>
        <rFont val="Calibri"/>
        <family val="2"/>
      </rPr>
      <t xml:space="preserve"> settlement date or the security announcement will be rejected back to the submitter.</t>
    </r>
  </si>
  <si>
    <t>Settlement Date Override Indicator</t>
  </si>
  <si>
    <t xml:space="preserve">1 = Yes
</t>
  </si>
  <si>
    <t>Overrides the settlement date of the original security announcement record.
This Field should be changed to (1 = Yes)
when an updated Announcement  is submitted
and the Fund Settlement Date/Contract Note field is different from the original Announcement on file</t>
  </si>
  <si>
    <t xml:space="preserve">Trading Cutoff Time </t>
  </si>
  <si>
    <t xml:space="preserve">hhmm </t>
  </si>
  <si>
    <t xml:space="preserve">The Funds processing end time.    
</t>
  </si>
  <si>
    <t>Trading Cutoff Time Zone</t>
  </si>
  <si>
    <t>US Time Zone Codes (For example: EST = Eastern Standard Time, CST = Central Standard Time, PST = Pacific Standard Time, MST = Mountain Standard Time).
European Time Zones (For example BST = British Summer Time, CES = Central European Summer Time, CET = Central European Time, EES = Eastern European Summer Time, EET = Eastern European Time, GMT = Greenwich Mean Time).</t>
  </si>
  <si>
    <t>Rescission Date</t>
  </si>
  <si>
    <t xml:space="preserve">mmddccyy
Required if Announcement Type 01 = Tender Offer/Redemption </t>
  </si>
  <si>
    <t>Recurring Transaction Frequency</t>
  </si>
  <si>
    <t>00 = Daily
01 = Weekly
02 = Monthly
03 = Quarterly
04 = Annually
Required if Announcement Type equals:                                              
16 = Recurring Subscription                                                  
17 = Recurring Redemption                                   
Otherwise it is not allowed</t>
  </si>
  <si>
    <t xml:space="preserve">Indicates the Frequency of the Recurring Subscription or Redemption.                                         
</t>
  </si>
  <si>
    <t>Recurring Transaction Dealing Day (Weekly)</t>
  </si>
  <si>
    <t>01 = Monday
02 = Tuesday
03 = Wednesday
04 = Thursday
05 = Friday
Required if  Recurring Subscription or Redemption Frequency  equals:                                                   
01 =  Weekly                                                                         
Otherwise it is not allowed</t>
  </si>
  <si>
    <t xml:space="preserve">The  dealing day of the week for the Recurring Subscription or Redemption.
</t>
  </si>
  <si>
    <t>Recurring Transaction Dealing Day  (Monthly, Quarterly, Annually)</t>
  </si>
  <si>
    <t>01-31 Representing  the 30 or 31 days of a month
00=Last Day of the Month
Required if  Recurring Subscription/Redemption Frequency  equals:                                                            
02 = Monthly,                                                                         
03 = Quarterly                                                                           
04 = Annually                                                             
Otherwise it is not allowed</t>
  </si>
  <si>
    <t xml:space="preserve">The specific dealing date of the month for the Recurring Subscription or Redemption. 
</t>
  </si>
  <si>
    <t>Recurring Transaction Dealing Months (Quarterly , Annually)</t>
  </si>
  <si>
    <t>01 = Jan
02 = Feb
03 = Mar
04 = Apr
05 = May 
06 = Jun
07 = Jul
08 = Aug
09 = Sept
10 = Oct
11 = Nov
12 = Dec
Required if  Recurring Subscription/Redemption Frequency  equals:                                                                       
03 = Quarterly                                                                                                  
04 = Annually 
Otherwise it is not allowed                                                                       Spaces must be padded with zeros for the following Frequency                                                                                                                                   04 = Annually  the spaces should be padded with zeros. For Example, The month of December is specified as 12000000</t>
  </si>
  <si>
    <t xml:space="preserve">The dealing month(s) for the Recurring Subscription or Redemption. 
</t>
  </si>
  <si>
    <t>Recurring Transaction Settlement Day (Weekly)</t>
  </si>
  <si>
    <t>If the settlement day is not provided, settlement will occur on the following AIP business day.                                                             
If the settlement day is not within the same week as the dealing day, settlement will not occur until  the following specified weekday.
01 = Monday
02 = Tuesday
03 = Wednesday
04 = Thursday
05 = Friday 
Required if  Recurring Subscription or Redemption Frequency  equals:                                                                                                              01 = Weekly                                                                      
spaces allowed                                                                 
Otherwise it is not allowed</t>
  </si>
  <si>
    <t xml:space="preserve">The settlement day of the week for the Recurring Subscription or Redemption. 
</t>
  </si>
  <si>
    <t>Recurring Transaction Settlement Months  (Quarterly, Annually)</t>
  </si>
  <si>
    <t xml:space="preserve">01 = Jan
02 = Feb
03 = Mar
04 = Apr
05 = May 
06 = Jun
07 = Jul
08 = Aug
09 = Sept
10 = Oct
11 = Nov
12 = Dec
Required if  Recurring Transaction Frequency  equals:                                                                                                                                                                                
03 = Quarterly                                                                                                 04 = Annually 
When Recurring Transaction Frequency equals 03=Quarterly, enter the four months that the recurrence falls on without commas.
Example: If 02050811 were entered, the quarterly months represented will be February, May, August and November.
Spaces must be padded with zeros for the following Frequency                                                                                                                                 04 = Annually  </t>
  </si>
  <si>
    <t xml:space="preserve">The settlement month(s)  for the Recurring Transaction.
</t>
  </si>
  <si>
    <t>Recurring Transaction Settlement Day</t>
  </si>
  <si>
    <t xml:space="preserve">01-31 Representing  the number of business days that purchase $ amount  is required to be received by the fund prior to Trade Date/ Dealing Date 
Required if  Recurring Subscription or Redemption Frequency  equals:                                                              
02 =  Monthly,                                                                                                    03 = Quarterly                                                                                                 04 = Annually 
Otherwise it is not allowed </t>
  </si>
  <si>
    <t xml:space="preserve">The specific settlement date  of the month for the Recurring Subscription or Redemption . 
</t>
  </si>
  <si>
    <t>Special Commission Advance Indicator</t>
  </si>
  <si>
    <t>0 = No 
1 =Yes</t>
  </si>
  <si>
    <t>A special commission taken in advance of the normal commission frequency payments.</t>
  </si>
  <si>
    <t>Special Commission Rate</t>
  </si>
  <si>
    <t xml:space="preserve">
Required if Special Commission Advance =1
999.99999</t>
  </si>
  <si>
    <t>The Rate of the Special Commission.</t>
  </si>
  <si>
    <t>YTD Return</t>
  </si>
  <si>
    <t>Year to Date return.</t>
  </si>
  <si>
    <t>YTD Positive/Negative Indicator</t>
  </si>
  <si>
    <t>0 = Positive
1 = Negative</t>
  </si>
  <si>
    <t>VAR(95%)</t>
  </si>
  <si>
    <t>A technique used to estimate the probability of portfolio losses based on the statistical analysis of historical price trends and volatilities.</t>
  </si>
  <si>
    <t>VAR Positive/Negative Indicator</t>
  </si>
  <si>
    <t>Sharpe Ratio</t>
  </si>
  <si>
    <t>A ratio developed by William F. Sharpe to measure risk-adjusted performance. The Sharpe ratio is calculated by subtracting the risk-free rate - such as that of the 10-year U.S. Treasury bond - from the rate of return for a portfolio and dividing the result by the standard deviation of the portfolio returns.</t>
  </si>
  <si>
    <t>Sharpe Ratio Positive/Negative Indicator</t>
  </si>
  <si>
    <t>Sortino Ratio</t>
  </si>
  <si>
    <t>A ratio developed by Frank A. Sortino to differentiate between good and bad volatility in the Sharpe ratio. This differentiation of upwards and downwards volatility allows the calculation to provide a risk-adjusted measure of a security or fund's performance without penalizing it for upward price changes.</t>
  </si>
  <si>
    <t>Sortino Ratio Positive/Negative Indicator</t>
  </si>
  <si>
    <t>Automatic Holdback Refund Indicator</t>
  </si>
  <si>
    <t xml:space="preserve">0 = No – If populated with (No), the firm will need to initiate a Firm Initiated Redemption Request of Holdback.  The Firm should be storing this field, just in case the value is populated to ‘No’, so they can initiate the request on the ‘Holdback Release Date’.
1 = Yes – If populated with (Yes), the Fund will 'automatically' initiate a Fund initiated Redemption Request of Holdback on the ‘Holdback Release Date’
</t>
  </si>
  <si>
    <t>Holdback Release Date</t>
  </si>
  <si>
    <t>Holdback is the portion of the total amount redeemed that is not returned to the investor until a specified period of time.
This is the date the Fund will release the holdback amount to the investor.</t>
  </si>
  <si>
    <t>Security Announcement Last Updated</t>
  </si>
  <si>
    <t>Input: Spaces                                                                 
Output:  mmddccyy                                                                       
Populated by NSCC on Output listing the date of the most recent Announcement</t>
  </si>
  <si>
    <t>Series NSCC Security Issue Number</t>
  </si>
  <si>
    <t xml:space="preserve">ppppppppnnnnnnnn
Where:
pppppppp = Fund Number
nnnnnnnn = Unique sequential number assigned by NSCC
Input: Spaces  
If the Series Eligible Indicator = 1                                                                                                                                               (Series Eligible on Security General) and Announcement Type =  24 (Series Creation)  
Output: Series NSCC Security Issue Number populated by NSCC   
Required if                                                                               
Announcement Type =  24 (Series Creation)  
and  Requested Action Indicator = 1
or                                                                         
Announcement Type =  25 (Series Rollup)      
or                                                                                        
NSCC Security Issue Number or Security Identifier &amp; Security Issue ID not populated </t>
  </si>
  <si>
    <t>Series is a group of shares issued each time the Fund receives new or additional subscription. All subscriptions that occur at the same time belong to the same series. All shareholders in the same series pay performance fee on those shares at the same time.
The Series NSCC Security Issue Number was issued when the initial Security Announcement Type 24 (Series Creation) record was established by the Fund.
If NSCC Security Issue Number,                              
Security Identifier, Security Issue ID, and Series NSCC Security Issue Number fields                        
are not populated,  NSCC will reject the transaction.</t>
  </si>
  <si>
    <t>Series Roll-up Date</t>
  </si>
  <si>
    <t>mmddccyy
Required if Announcement Type =  25 (Series Rollup)
Backdating allowed</t>
  </si>
  <si>
    <t>This date is when the Fund intends to Roll Up the series class.  A “roll up” is defined as the redemption from the Series account and a subscription into the Lead account.  Once rolled up, the Series class will no longer be available for transaction creation.</t>
  </si>
  <si>
    <t>Initial Price Per Share</t>
  </si>
  <si>
    <t>The unitized value of the initial offering, typically used for Series Funds.</t>
  </si>
  <si>
    <t>Total Distributions</t>
  </si>
  <si>
    <t>99999999.99999999</t>
  </si>
  <si>
    <t>Ordinary Dividends</t>
  </si>
  <si>
    <t>An ordinary dividend is a distribution out of its Funds earnings and profits. 
Include ordinary dividends that you receive as dividend income on your individual income tax return.</t>
  </si>
  <si>
    <t>Non-Dividend Distributions</t>
  </si>
  <si>
    <t>A non-dividend distribution is a distribution that is not out of earnings and profits and is a return of your investment.</t>
  </si>
  <si>
    <t>Contract Note Date</t>
  </si>
  <si>
    <t xml:space="preserve">mmddccyy
</t>
  </si>
  <si>
    <t>Hedge Funds will use the Contract Note Date as the date the Order is finalized. However, for Subscriptions/Purchases, money will be settled via the Fund Confirmation record.
Hedge Fund Tender Offers/Redemptions will use Contract Note Date as the date the money has been sent out (at the end of the Order cycle) mirroring the REIT's process.</t>
  </si>
  <si>
    <t>Trade Date/Dealing Date – (Calendar Date)</t>
  </si>
  <si>
    <t>mmddccyy
Required if the Announcement Type is:
00 = Subscription Offer 
and 
The Security Type on the Security General Profile is one of the following:
01 = Hedge Fund
02 = Fund of Funds
12 = Registered Hedge Fund</t>
  </si>
  <si>
    <r>
      <rPr>
        <u/>
        <sz val="9"/>
        <rFont val="Calibri"/>
        <family val="2"/>
      </rPr>
      <t>Hedge Fund Example</t>
    </r>
    <r>
      <rPr>
        <sz val="9"/>
        <rFont val="Calibri"/>
        <family val="2"/>
      </rPr>
      <t xml:space="preserve">:  If the 1st of the month falls on a normal business date (Monday thru Friday), the user will populate the Trade Date/Dealing Date (Business Date) with the same date as the Trade Date/Dealing Date (Calendar Date).
*The Fund will process based upon the  Calendar Date
</t>
    </r>
  </si>
  <si>
    <t>Split/Reverse Split Ratio</t>
  </si>
  <si>
    <t>00:00
Requires 2 numbers before and after the colon (:)
Required when the Announcement Type 26 = Split or 27 = Reverse Split; otherwise not allowed</t>
  </si>
  <si>
    <t>The Split/Reverse Split Ratio field indicates the ratio by which shares will decrease or increase.  
For example, a 3-to-1 split will be populated as: 03:01</t>
  </si>
  <si>
    <t>Total Amount of Tender Offer/Redemption Shares</t>
  </si>
  <si>
    <t>9999999999.9999</t>
  </si>
  <si>
    <t>The NSCC ID of the Fund Company</t>
  </si>
  <si>
    <t>063 = Security Contact</t>
  </si>
  <si>
    <t xml:space="preserve">ppppppppnnnnnnnn
Where:
pppppppp = Fund Number
nnnnnnnn = Unique sequential number assigned by NSCC </t>
  </si>
  <si>
    <t xml:space="preserve">The NSCC Security Issue Number was issued when the initial Security General Profile and/or Security Announcement record was established by the Fund.
The combination of the Share Class field, Security Identifier field and Security Issue ID will trigger the creation of this number.
 </t>
  </si>
  <si>
    <t xml:space="preserve">Filler </t>
  </si>
  <si>
    <t>Required if NSCC Security Issue Number is blank                                                                                                            1  =  ISIN                                           
2  =  SEDOL                                          
3  =  CUSIP                     
4  =  Custom</t>
  </si>
  <si>
    <r>
      <t xml:space="preserve">0  = Add        
1  =  Delete
2  = Update
1 = Delete value is only allowed on an </t>
    </r>
    <r>
      <rPr>
        <u/>
        <sz val="9"/>
        <rFont val="Calibri"/>
        <family val="2"/>
      </rPr>
      <t>existing</t>
    </r>
    <r>
      <rPr>
        <sz val="9"/>
        <rFont val="Calibri"/>
        <family val="2"/>
      </rPr>
      <t xml:space="preserve"> Security Contact Record, otherwise it is not allowed.</t>
    </r>
  </si>
  <si>
    <t>Funds can opt to delete, add, or update a Security Contact  record.</t>
  </si>
  <si>
    <t>The effective date of the information in the Contact record.</t>
  </si>
  <si>
    <t>Security Contact Type of Record 1</t>
  </si>
  <si>
    <t>01 =  Administrator                               
02 = Main Fund Order Desk                               
03 = Marketing/Sales                                      
04 = Fund Management Company                                                   
05 = Local Fund Order Desk                           
06 = Commission                      
07 = Exchange                                     
08 = Transfers                            
09 = Settlement
10 = Other                                                                                                               
11 = Auditor
12 = PCAOB Auditor</t>
  </si>
  <si>
    <t>Contact Name/Address Line 1 of Record 1</t>
  </si>
  <si>
    <t>Contact Name/Address Line 2 of Record 1</t>
  </si>
  <si>
    <t>Contact Name Address Line 3 of Record 1</t>
  </si>
  <si>
    <t>Contact Name/Address Line 4 of Record 1</t>
  </si>
  <si>
    <t>Contact City of Record 1</t>
  </si>
  <si>
    <t>Contact State of
Record 1</t>
  </si>
  <si>
    <t>Contact Zip/Postal Code of
Record 1</t>
  </si>
  <si>
    <t>Contact Country Code of Record 1</t>
  </si>
  <si>
    <t>Contact Telephone Number of Record 1</t>
  </si>
  <si>
    <t>The telephone number must be at least 10 characters in length.</t>
  </si>
  <si>
    <t>Contact Fax Number of Record 1</t>
  </si>
  <si>
    <t>The fax number must be at least 10 characters in length.</t>
  </si>
  <si>
    <t>Contact Email Address of Record 1</t>
  </si>
  <si>
    <t>Security Contact Type of Record 2</t>
  </si>
  <si>
    <t>01 =  Administrator                               
02 = Main Fund Order Desk                               
03 = Marketing/Sales                                      
04 = Fund Management Company                                                   
05 = Local Fund Order Desk                           
06 = Commission                      
07 = Exchange                                     
08 = Transfers                            
09 = Settlement
10 = Other                                                                             
11 = Auditor
12 = PCAOB Auditor</t>
  </si>
  <si>
    <t>Contact Name/Address Line 1 of Record 2</t>
  </si>
  <si>
    <t>Required if Security Contact Type of Record 2 is populated
Special characters are allowed</t>
  </si>
  <si>
    <t>Contact Name/Address Line 2 of Record 2</t>
  </si>
  <si>
    <t>Contact Name/Address Line 3 of Record 2</t>
  </si>
  <si>
    <t>Contact Name/Address Line 4 of Record 2</t>
  </si>
  <si>
    <t>Contact City of Record 2</t>
  </si>
  <si>
    <t>Contact State of Record 2</t>
  </si>
  <si>
    <t>Contact Zip/Postal Code of
Record 2</t>
  </si>
  <si>
    <t>Contact Country Code of Record 2</t>
  </si>
  <si>
    <t>Contact Telephone Number of Record 2</t>
  </si>
  <si>
    <t>Contact Fax Number of Record 2</t>
  </si>
  <si>
    <t>Contact Email Address of Record 2</t>
  </si>
  <si>
    <t>Security Contact Type of Record 3</t>
  </si>
  <si>
    <t>01 =  Administrator                               
02 = Main Fund Order Desk                               
 03 = Marketing/Sales                                      
04 = Fund Management Company                                                   
05 = Local Fund Order Desk                           
06 = Commission                      
07 = Exchange                                     
08 = Transfers                            
09 = Settlement
10 = Other                                                                          
11 = Auditor
12 = PCAOB Auditor</t>
  </si>
  <si>
    <t>Contact Name/Address Line 1 of Record 3</t>
  </si>
  <si>
    <t>Required if Security Contact Type of Record 3 is populated
Special characters are allowed</t>
  </si>
  <si>
    <t>Contact Name/Address Line 2 of Record 3</t>
  </si>
  <si>
    <t>Contact Name/Address Line 3 of Record 3</t>
  </si>
  <si>
    <t>Contact Name/Address Line 4 of Record 3</t>
  </si>
  <si>
    <t>Contact City of Record 3</t>
  </si>
  <si>
    <t>Contact State of Record 3</t>
  </si>
  <si>
    <t>Contact Zip/Postal Code of Record 3</t>
  </si>
  <si>
    <t>Contact Country Code of Record 3</t>
  </si>
  <si>
    <t>Contact Telephone Number of Record 3</t>
  </si>
  <si>
    <t>Contact Fax Number of Record 3</t>
  </si>
  <si>
    <t>Contact Email Address of Record 3</t>
  </si>
  <si>
    <t>Security Contact Type of Record 4</t>
  </si>
  <si>
    <t>01 =  Administrator                               
02 = Main Fund Order Desk                               
 03 = Marketing/Sales                                      
04 = Fund Management Company                                                   
05 = Local Fund Order Desk                           
06 = Commission                      
07 = Exchange                                     
08 = Transfers                            
09 = Settlement
10 = Other                                                                             
11 = Auditor
12 = PCAOB Auditor</t>
  </si>
  <si>
    <t>Contact Name/Address Line 1 of Record 4</t>
  </si>
  <si>
    <t>Contact Name/Address Line 2 of Record 4</t>
  </si>
  <si>
    <t>Contact Name/Address Line 3 of Record 4</t>
  </si>
  <si>
    <t>Contact Name/Address Line 4 of Record 4</t>
  </si>
  <si>
    <t>Contact City of Record 4</t>
  </si>
  <si>
    <t>Contact State of Record 4</t>
  </si>
  <si>
    <t>Contact Zip/Postal Code of Record 4</t>
  </si>
  <si>
    <t>Contact Country Code of Record 4</t>
  </si>
  <si>
    <t>Contact Telephone Number of Record 4</t>
  </si>
  <si>
    <t>Contact Fax Number of Record 4</t>
  </si>
  <si>
    <t>Contact Email Address of Record 4</t>
  </si>
  <si>
    <t xml:space="preserve"> Special characters are allowed</t>
  </si>
  <si>
    <t>Security Contact Type of Record 5</t>
  </si>
  <si>
    <t>01 =  Administrator                               
02 = Main Fund Order Desk                               
 03 = Marketing/Sales                                      
04 = Fund Management Company                                                   
05 = Local Fund Order Desk                           
06 = Commission                      
07 = Exchange                                     
08 = Transfers                            
09 = Settlement
10 = Other                                                                           
11 = Auditor
12 = PCAOB Auditor</t>
  </si>
  <si>
    <t>Contact Name/Address Line 1 of Record 5</t>
  </si>
  <si>
    <t>Required if Security Contact Type of Record 5 is populated</t>
  </si>
  <si>
    <t>Contact Name/Address Line 2 of Record 5</t>
  </si>
  <si>
    <t>Contact Name/Address Line 3 of Record 5</t>
  </si>
  <si>
    <t>Contact Name/Address Line 4 of Record 5</t>
  </si>
  <si>
    <t>Contact City of Record 5</t>
  </si>
  <si>
    <t>Contact State of Record 5</t>
  </si>
  <si>
    <t>Contact Zip/Postal Code of Record 5</t>
  </si>
  <si>
    <t>Contact Country Code of Record 5</t>
  </si>
  <si>
    <t>Contact Telephone Number of Record 5</t>
  </si>
  <si>
    <t>Contact Fax Number of Record 5</t>
  </si>
  <si>
    <t>Contact Email Address of Record 5</t>
  </si>
  <si>
    <t>Custodian Tax Identification Number</t>
  </si>
  <si>
    <t>If populated, then 9 digits must be provided</t>
  </si>
  <si>
    <t>The tax identification number of the Custodian.</t>
  </si>
  <si>
    <t>Total Commitment Amount</t>
  </si>
  <si>
    <t>Required if the Purchase Order Process Indicator is populated to 3 = Commitment/Call/Drawdown on the Security General Profile
99999999999999.99</t>
  </si>
  <si>
    <t>Fulfilled Commitment Amount</t>
  </si>
  <si>
    <t>Required if the Purchase Order Process Indicator is populated to 3 = Commitment/Call/Drawdown on the Security General Profile
99999999999999.99
Zeros are allowed</t>
  </si>
  <si>
    <t>The final balance of the Commitment that the investor has invested to fulfill their obligation.
Example of Dollar Value 
99,999,999,999,999.99</t>
  </si>
  <si>
    <t>Remaining Commitment Amount</t>
  </si>
  <si>
    <t>The remaining balance of the Commitment that the investor must invest to fulfill their obligation.
Example of Dollar Value 
99,999,999,999,999.99</t>
  </si>
  <si>
    <t>SSN/TIN/EIN Indicator</t>
  </si>
  <si>
    <t>0 = Tax Identification Number
1 = SSN
2 = Investor TIN/EIN</t>
  </si>
  <si>
    <t xml:space="preserve">Indicates whether the number given is a SSN, TIN or EIN. </t>
  </si>
  <si>
    <t>SSN/TIN/EIN Number</t>
  </si>
  <si>
    <t>Indicates the SSN/TIN/EIN number of the investor.</t>
  </si>
  <si>
    <t>Pending Investment Value</t>
  </si>
  <si>
    <t>Firm Number</t>
  </si>
  <si>
    <t>The NSCC ID of the Broker Dealer Firm or the Custodian Firm.</t>
  </si>
  <si>
    <t>052 = Position</t>
  </si>
  <si>
    <t xml:space="preserve">ppppppppnnnnnnnn
Where:
pppppppp = Fund Number
nnnnnnnn = Unique sequential number assigned by NSCC
Required if  Series NSCC Security Issue Number  not populated  </t>
  </si>
  <si>
    <t>The NSCC Security Issue Number was issued when the initial Security General Profile and/or Security Announcement record was established by the Fund.
The combination of the Share Class field, Security Identifier field and Security Issue ID will trigger the creation of this number.
If  both NSCC Security Issue Number  and Series NSCC Security Issue  Number are left blank, NSCC will reject the transaction.</t>
  </si>
  <si>
    <t>Note. This field will be generated by NSCC when Sidepocket ID is introduced  (Announcement Type = 11).</t>
  </si>
  <si>
    <t>The Funds' designated share class.</t>
  </si>
  <si>
    <t>Security Identifier</t>
  </si>
  <si>
    <t xml:space="preserve">                               
1  =  ISIN                                          
2  =  SEDOL                                          
3  =  CUSIP                                              
4  =  Custom</t>
  </si>
  <si>
    <t>Security Issue ID</t>
  </si>
  <si>
    <t>The number associated with the Security Identifier</t>
  </si>
  <si>
    <t>Space</t>
  </si>
  <si>
    <t xml:space="preserve">Hybrid Responsibility Indicator </t>
  </si>
  <si>
    <t xml:space="preserve">Space = No
1 = Yes
1 = Yes can only be populated if the Network Control Indicator is B = Broker Controlled. 
Otherwise, it is not allowed to be populated. </t>
  </si>
  <si>
    <t>1 = Yes indicates if the responsibilities defined in the ‘AIP Best Practice Guide - Full Edition' are divided between Fund, Firm and Service Providers which are generally covered in operating agreements.</t>
  </si>
  <si>
    <t>Account Open Date</t>
  </si>
  <si>
    <t>The date the account was opened.</t>
  </si>
  <si>
    <t>Account Type</t>
  </si>
  <si>
    <t>See tab 'Account Type' for list</t>
  </si>
  <si>
    <t>The type of account the registration represents.</t>
  </si>
  <si>
    <t>Network Control Indicator</t>
  </si>
  <si>
    <t xml:space="preserve">B = Broker Controlled  
C = Customer Controlled </t>
  </si>
  <si>
    <t>Designates the account broker controlled or customer controlled. If the account is Broker Controlled, no Fund originated orders will be accepted by NSCC.</t>
  </si>
  <si>
    <t xml:space="preserve">Firm Account Number </t>
  </si>
  <si>
    <t xml:space="preserve">Required if the Network Control Indicator = B      
Special characters are allowed
</t>
  </si>
  <si>
    <t>The Broker Dealer account number if applicable. If the account is Broker Controlled, Funds must store and provide the Firm Account Number on all applicable records.</t>
  </si>
  <si>
    <t>Fund Account Number</t>
  </si>
  <si>
    <t>Required if Firm Account Number field is blank
Special characters are allowed</t>
  </si>
  <si>
    <t>The Fund or Fund Administrator account number.</t>
  </si>
  <si>
    <t>NAV Effective Date</t>
  </si>
  <si>
    <t>mmddccyy
Backdating is allowed.</t>
  </si>
  <si>
    <t>The NAV effective date is the actual date of the NAV (price) and NOT the submission date.</t>
  </si>
  <si>
    <t>Balance Currency</t>
  </si>
  <si>
    <t xml:space="preserve"> A/N</t>
  </si>
  <si>
    <t xml:space="preserve"> R</t>
  </si>
  <si>
    <t>The currency representing the balance. 
For example, USD = United States Dollar, GBP = Great Britain Pounds</t>
  </si>
  <si>
    <r>
      <t>Base currency is defined as the currency the investment is made in.  For example, the investment can be in CAD (Canadian Dollars), USD (United States Dollars), or GBP (Great Britain Pounds)</t>
    </r>
    <r>
      <rPr>
        <sz val="10"/>
        <color indexed="10"/>
        <rFont val="Arial"/>
        <family val="2"/>
      </rPr>
      <t/>
    </r>
  </si>
  <si>
    <t>Previous Money Value</t>
  </si>
  <si>
    <t>999999999999.99</t>
  </si>
  <si>
    <t>The money balance reported on the previous position file.
Example value is 99,999,999,999,999.99</t>
  </si>
  <si>
    <t>Previous Share Balance</t>
  </si>
  <si>
    <t>The share balance reported on the previous position file.</t>
  </si>
  <si>
    <t>Previous Value Date</t>
  </si>
  <si>
    <t>The date of the previous position file.</t>
  </si>
  <si>
    <t>Closing Money Value</t>
  </si>
  <si>
    <t>Required if the Closing Share Balance field is not populated
99999999999999.99</t>
  </si>
  <si>
    <t>The closing value as of this position file.
Example value is 99,999,999,999,999.99</t>
  </si>
  <si>
    <t>Closing Share Balance</t>
  </si>
  <si>
    <t>Required if the Closing Money Value field is not populated
99999999.999999</t>
  </si>
  <si>
    <t>The closing share balance as of this position file.</t>
  </si>
  <si>
    <t>Closing Balance Date</t>
  </si>
  <si>
    <t>The date representing this position file.</t>
  </si>
  <si>
    <t>Lock Up Start Date</t>
  </si>
  <si>
    <t>Lock Up End Date</t>
  </si>
  <si>
    <t>Series Roll Up Date</t>
  </si>
  <si>
    <t>The Series Roll Up Date is the date the group of shares are consolidated into the "Lead Series", which is usually the first Series to be issued, when a new High Watermark is achieved and an incentive fee is paid.</t>
  </si>
  <si>
    <t>Highwater Mark</t>
  </si>
  <si>
    <t>Highwater Mark is the amount equal to the greatest value of a partner’s capital account, adjusted for contributions and withdrawals. An investment partnership uses the Highwater mark to calculate a limited partner’s target capital for performance fee charge.
Example value is 99,999,999,999,999.99</t>
  </si>
  <si>
    <t>The amount a limited partner’s capital account must appreciate before it’s subject to a performance fee charge. Hurdle rates are defined as an annual percentage of the partner’s Highwater mark.</t>
  </si>
  <si>
    <t xml:space="preserve">NAV   </t>
  </si>
  <si>
    <t>9999999999.999999</t>
  </si>
  <si>
    <t>The NAV is defined as dollar value of a single share, based on the value of the underlying assets of the fund minus its liabilities, divided by the number of shares outstanding. 
populate with $1.00 if the Fund is non-unitized.</t>
  </si>
  <si>
    <t>Custodian Name</t>
  </si>
  <si>
    <t>The name of the party with custodial responsibility for the account.</t>
  </si>
  <si>
    <t>Account Registration Name</t>
  </si>
  <si>
    <t>The name of the account holder.</t>
  </si>
  <si>
    <t>YTD Performance</t>
  </si>
  <si>
    <t>Year to Date Performance</t>
  </si>
  <si>
    <t>YTD Performance Positive/Negative Indicator</t>
  </si>
  <si>
    <t>Invested Value</t>
  </si>
  <si>
    <t>The capital balance of the investor's account.
Example of Dollar Value 
99,999,999,999,999.99</t>
  </si>
  <si>
    <t>GAV</t>
  </si>
  <si>
    <t>The GAV is the total assets of a fund, class, or series  excluding  total liabilities &amp; performance fees on a per share basis.</t>
  </si>
  <si>
    <t>mmddyyyy</t>
  </si>
  <si>
    <t>Year to Date Return.</t>
  </si>
  <si>
    <t>YTD   Positive/Negative Indicator</t>
  </si>
  <si>
    <t>99.99</t>
  </si>
  <si>
    <t>Month to Date Return</t>
  </si>
  <si>
    <t>Month to Date Return Indicator</t>
  </si>
  <si>
    <t xml:space="preserve">0 = Positive
1 = Negative
</t>
  </si>
  <si>
    <t>Quarter to Date Return</t>
  </si>
  <si>
    <t>Quarter to Date Return Indicator</t>
  </si>
  <si>
    <t>Return since Inception</t>
  </si>
  <si>
    <t>Return Since Inception Indicator</t>
  </si>
  <si>
    <t>Number of Shares in Lock Up</t>
  </si>
  <si>
    <t>Value of Lock Up Assets</t>
  </si>
  <si>
    <t>Number of Unaged Shares for Redemption Fee</t>
  </si>
  <si>
    <t>Holdback Position  Number of Shares</t>
  </si>
  <si>
    <t>Value of Holdback Position</t>
  </si>
  <si>
    <t>Example value is 99,999,999,999,999.99</t>
  </si>
  <si>
    <t>Interest Included Indicator</t>
  </si>
  <si>
    <t>Account Registration Name - Extended</t>
  </si>
  <si>
    <t>The name of the account holder.  This is an extended field for additional character space</t>
  </si>
  <si>
    <t>Custodian Name - Extended</t>
  </si>
  <si>
    <t xml:space="preserve">ppppppppnnnnnnnn
Where:
pppppppp = Fund Number
nnnnnnnn = Unique sequential number assigned by NSCC
Required if  NSCC Security Issue Number not populated </t>
  </si>
  <si>
    <t xml:space="preserve">Series is a group of shares issued each time the Fund receives new or additional subscription. All subscriptions that occur at the same time belong to the same series. All shareholders in the same series pay performance fee on those shares at the same time.
The Series NSCC Security Issue Number was issued when the initial Security Announcement Type 24 (Series Creation) record was established by the Fund.
If both the NSCC Security Issue Number  and Series NSCC Security Issue Number not populated, NSCC will reject the transaction. </t>
  </si>
  <si>
    <t>Account Representative/Advisor Number</t>
  </si>
  <si>
    <t>The Account Representative's (typically a Broker Dealer) or advisor's number.</t>
  </si>
  <si>
    <t xml:space="preserve">Account Representative/Advisor Name  </t>
  </si>
  <si>
    <t>The name of the registered representative or advisor on the account.</t>
  </si>
  <si>
    <t>Branch ID Number</t>
  </si>
  <si>
    <t>The branch id of the account representative.</t>
  </si>
  <si>
    <t>Dividend Option</t>
  </si>
  <si>
    <t>0 = Dividend Cash/LTCG-Cash/STCG-Cash
1 = Dividend Reinvest/LTCG-Reinvest/STCG-Reinvest
2 = Dividend Cash/LTCG-Cash/STCG-Reinvest
3 = Dividend Cash/LTCG-Reinvest/STCG-Reinvest
4 = Dividend Cash/LTCG-Reinvest/STCG-Cash
5 = Dividend Reinvest/LTCG-Cash/STCG-Cash
6 = Dividend Reinvest/ LTCG-Reinvest/STCG-Cash
7 = Dividend Reinvest/ LTCG-Cash/ STCG-Reinvest</t>
  </si>
  <si>
    <t>The method of payment for dividends.</t>
  </si>
  <si>
    <t>ITD Outside Commitment Contributions</t>
  </si>
  <si>
    <t>Inception to date contributions called outside commitment.</t>
  </si>
  <si>
    <t>ITD Fees and Expenses</t>
  </si>
  <si>
    <t>Inception to date fees and expenses called outside the commitment amount.  Not considered invested capital.</t>
  </si>
  <si>
    <t>ITD Contributions</t>
  </si>
  <si>
    <t>Inception to date total contributions called to date.  This may or may not be the sum of (ITD Inside/Outside/Fees and expenses).  Some funds do not consider Fees and Expenses as an increase to total contributions.</t>
  </si>
  <si>
    <t>ITD Non Recallable Distributions to Date</t>
  </si>
  <si>
    <t>Inception to date distributions paid to a LP/Investor that cannot be recalled by the fund.  Some funds may at a later point reclassify non-recallable distributions to recallable, but they are expected to be represented here until reclassified.</t>
  </si>
  <si>
    <t>ITD Recallable Distributions to Date</t>
  </si>
  <si>
    <t>Inception to date distributions paid to a LP/Investor that may be recalled by the Fund.</t>
  </si>
  <si>
    <t>ITD Distributions to Date</t>
  </si>
  <si>
    <t>Inception to date distributions paid to the LP/Investor.  Expected to be the sum of Non Recallable/Recallable distributions.  Transactions such as sub close interest received by an LP is not expected to increase these amounts.</t>
  </si>
  <si>
    <t>Indicates the SSN/TIN/EIN number</t>
  </si>
  <si>
    <t>Call Event - Beginning Remaining Commitment Amount</t>
  </si>
  <si>
    <t>Required if Transaction Type is:
72 = Call Event - Client Debit
Zeros are allowed 
99999999999999.99</t>
  </si>
  <si>
    <t xml:space="preserve">The dollar amount of the related sub-type  transaction being reported. 
Example value is 99,999,999,999,999.99
</t>
  </si>
  <si>
    <t>Call Event - Ending Remaining Commitment Amount</t>
  </si>
  <si>
    <t>050 = Activity and Distribution
056 = Activity Confirmation</t>
  </si>
  <si>
    <t>The NSCC Security Issue Number was issued when the initial Security General Profile and/or Security Announcement record was established by the Fund.
The combination of the Share Class field, Security Identifier field and Security Issue ID will trigger the creation of this number.
If  NSCC Security Issue Number  and Series NSCC Security Issue  Number are left blank, NSCC will reject the transaction.</t>
  </si>
  <si>
    <t>1  =  ISIN                                          
2  =  SEDOL                                          
3  =  CUSIP                                              
4  =  Custom</t>
  </si>
  <si>
    <t xml:space="preserve">
The number associated with the Security Identifier</t>
  </si>
  <si>
    <t>Control Number</t>
  </si>
  <si>
    <t>ppppppppyydddnnnnnnn 
Where:
pppppppp = Fund number
yy = Year
ddd = Julian date
nnnnnnn   = Unique sequential number</t>
  </si>
  <si>
    <t>The unique control number input by the submitter to identify the trade.</t>
  </si>
  <si>
    <t>FATCA Withholding Indicator</t>
  </si>
  <si>
    <t>Space = No
1 = Yes</t>
  </si>
  <si>
    <t>Indicates if FATCA withholding will be applied.</t>
  </si>
  <si>
    <t>FATCA Withholding Amount</t>
  </si>
  <si>
    <t>9999999999999999
Required if FATCA Withholding Indicator = 1.
Zeros are Allowed</t>
  </si>
  <si>
    <t xml:space="preserve">Amount being withheld for FATCA.
Field is interpreted as having 2 decimal places.  Example value is 99,999,999,999,999.99
</t>
  </si>
  <si>
    <t>Transaction Type</t>
  </si>
  <si>
    <t>See tab 'Activity Transaction Types' for list.</t>
  </si>
  <si>
    <t>mmddccyy
Required if the Settlement Indicator = 1 - Yes
or
Required For Transaction Type = 72 - Call Event - Client Debit</t>
  </si>
  <si>
    <t xml:space="preserve">The settlement date is the monies are due for settlement. NSCC will debit or credit the members account on the business date on the indicated settlement date.
</t>
  </si>
  <si>
    <t>Settlement Indicator</t>
  </si>
  <si>
    <t>1 = Settling
2 = Non-Settling</t>
  </si>
  <si>
    <t>Designates whether the transaction will settle with NSCC or they may opt to exchange trade facts only and settle outside of NSCC.  Typically non-settling transactions will occur on Orders placed in non-USD.</t>
  </si>
  <si>
    <t xml:space="preserve">B = Broker Controlled                     
C = Customer Controlled </t>
  </si>
  <si>
    <t>Required if the Network Control Indicator = B      
Special characters are allowed</t>
  </si>
  <si>
    <t>Payable Date</t>
  </si>
  <si>
    <t>Currency Indicator</t>
  </si>
  <si>
    <t>Share Quantity</t>
  </si>
  <si>
    <t>99999999.999999
Required if Money Amount field is not populated
or
Required if the Transaction Type is :
74 = Delayed NAV Purchase</t>
  </si>
  <si>
    <t>Activity can be reported as shares or dollars. If the Money Amount field is blank, then this field is required.</t>
  </si>
  <si>
    <t>Share Debit/Credit Indicator</t>
  </si>
  <si>
    <t xml:space="preserve">1 = Debit Firm / Credit Fund
2 = Debit Fund / Credit Firm 
Required if Share Quantity is populated 
Optional For :
Transaction Type = 50 (Closing Balance)
</t>
  </si>
  <si>
    <r>
      <rPr>
        <u/>
        <sz val="9"/>
        <rFont val="Calibri"/>
        <family val="2"/>
      </rPr>
      <t>SHARE Debit/Credit Indicator</t>
    </r>
    <r>
      <rPr>
        <sz val="9"/>
        <rFont val="Calibri"/>
        <family val="2"/>
      </rPr>
      <t xml:space="preserve">
1 = Debit Firm / Credit Fund - Decrease SHARE  to FIRM (Redemption, Reversals, Adjustments, Purchase Cancellation)
2 = Debit Fund / Credit Firm - Increase SHARE to FIRM (Purchase, Adjustments, Redemption Cancellation, Dividend Reinvestments, Call Event - Client Debit)
</t>
    </r>
  </si>
  <si>
    <t>Effective Date – (Business Date)</t>
  </si>
  <si>
    <t>mmddccyy
Required if the Transaction Type is:
01 = Direct Purchase  
02 = Direct Redemption
64 = Escrow Redemption
67 = Final Fund Purchase
74 = Delayed NAV Purchase</t>
  </si>
  <si>
    <t xml:space="preserve">The date the sender requests the transaction be effective. This field can be back dated or future dated. 
The effective date can also be used as the 'record date'.
</t>
  </si>
  <si>
    <t>Money Amount</t>
  </si>
  <si>
    <t>99999999999999.99
Maximum is 9999999999999.99 per day
This amount will be settled by NSCC if Settlement Indicator = 1
Required if Share Quantity is not populated or the Settlement Indicator = 1
Required for the following Transaction Types and the value must be greater than zero (0):
29 = Dividend Reinvestment
49 = Dividend
52 = Return of Capital
55 = LTG Reinvest
56 = LTG Cash
57 = STG Reinvest
58 = STG Cash
59 = Dividend Cash
65 = Interest Income Reinvested
72 = Call Event - Client Debit
73 = Reinvested Return of Capital
74 = Delayed NAV Purchase
If the Settlement Indicator = 1, the money amount must be greater than zero (0).</t>
  </si>
  <si>
    <t>The dollar amount of the transaction being reported. If the transaction is “settling” then this is the amount NSCC will add to the Settlement obligation.
Required if Share Quantity is not populated or Settlement Indicator = 1
Example value is 99,999,999,999,999.99
For Transaction Type 72 = Call Event - Client Debit, it is the investment amount.</t>
  </si>
  <si>
    <t>0021
0153</t>
  </si>
  <si>
    <t>Money Amount missing/invalid
Money Amount is larger than Maximum Amount Allowed</t>
  </si>
  <si>
    <t>Backup Withholding Indicator</t>
  </si>
  <si>
    <t>1 = NRA                                               
2 = Tefra Backup                                   
3 = Tefra Pension
Required for Transaction Type 63 = Withholding for Reinvested Accounts</t>
  </si>
  <si>
    <t xml:space="preserve">It is a type of withholding for federal income taxes on certain types of income according to the U.S. IRS guidelines. Backup withholding may be mandatory in certain circumstances. Most taxpayers, however, are exempt from backup withholding. </t>
  </si>
  <si>
    <t>Backup Withholding Amount</t>
  </si>
  <si>
    <t>99999999999999.99
Required for Transaction Type 63 = Withholding for Reinvested Accounts (The value must be greater than zero (0))</t>
  </si>
  <si>
    <t>It is a type of withholding for federal income taxes on certain types of income according to the U.S. IRS guidelines. Backup withholding may be mandatory in certain circumstances. Most taxpayers, however, are exempt from backup withholding. 
Example value is 99,999,999,999,999.99</t>
  </si>
  <si>
    <t>Sales Charge Rate</t>
  </si>
  <si>
    <t>9.999
Required if the Transaction Type is:
01 = Direct Purchase 
zeros are Allowed</t>
  </si>
  <si>
    <t>Used to report a sales charge associated with the Activity. Represented as a percentage.</t>
  </si>
  <si>
    <t>Original Trade Date/ Payable Date for Adjustment</t>
  </si>
  <si>
    <t xml:space="preserve">mmddccyy
Required if Adjustment Indicator is:
1 = Adjustment
2 = Reversal
</t>
  </si>
  <si>
    <t>If the transaction is an adjustment, the sender can indicate the original trade or transaction date information in this field.</t>
  </si>
  <si>
    <t>Price Per Share</t>
  </si>
  <si>
    <t>999999.999999
Required if the Transaction Type is:
74 = Delayed NAV Purchase</t>
  </si>
  <si>
    <t>The price associated with the underlying trade.</t>
  </si>
  <si>
    <t>Dividend Rate</t>
  </si>
  <si>
    <t>999.99999
Required if Transaction Type = 07, 29, 49, 59, 60 
zeros are Allowed</t>
  </si>
  <si>
    <t>Required on all dividend related transaction types. The payable rate represented in percentage.</t>
  </si>
  <si>
    <t>Capital Gain Rate</t>
  </si>
  <si>
    <t>999.99999
Required if Transaction Type = 08, 26, 27, 28, 33, 34,
35, 36, 39, 55, 56, 57, 58
zeros are Allowed</t>
  </si>
  <si>
    <t>Required on all Capital Gain related transaction types. The payable rate represented in percentage.</t>
  </si>
  <si>
    <t>Cash Disbursement Indicator</t>
  </si>
  <si>
    <t>0 = Address of Record                   
1 = Payable Address                                 
2 = Automatic Clearing House
3 = Cash to Firm</t>
  </si>
  <si>
    <t>If the Activity or Distribution is settling and is going to a specific address.</t>
  </si>
  <si>
    <t>Money Debit/Credit Indicator</t>
  </si>
  <si>
    <t>1 = Debit Firm / Credit Fund                                        
2 = Debit Fund / Credit Firm
Required if Money Amount is populated
Optional For :
Transaction Type = 50 (Closing Balance)</t>
  </si>
  <si>
    <r>
      <rPr>
        <u/>
        <sz val="9"/>
        <rFont val="Calibri"/>
        <family val="2"/>
      </rPr>
      <t>MONEY  Debit/Credit Indicator</t>
    </r>
    <r>
      <rPr>
        <sz val="9"/>
        <rFont val="Calibri"/>
        <family val="2"/>
      </rPr>
      <t xml:space="preserve">
1 = Debit Firm / Credit Fund - Decrease MONEY  to FIRM (Purchase, Reversals, Adjustments, Redemption Cancellation, Call Event - Client Debit)
2 = Debit Fund / Credit Firm - Increase MONEY to FIRM (Redemption, Adjustments, Purchase Cancellation, Cash Dividends)
</t>
    </r>
  </si>
  <si>
    <t>Cross Security NSCC ID</t>
  </si>
  <si>
    <t>Required if Transaction Type is:
12 = Reinvest from other  Fund/DRIP
10 = Exchange/Switch Fee 
23 = Fund Merger Activity with New NSCC ID</t>
  </si>
  <si>
    <t>This field reports Activity or Distribution information that generated in another Security.</t>
  </si>
  <si>
    <t>Commission/CDSC Amount</t>
  </si>
  <si>
    <t>Valuation Date</t>
  </si>
  <si>
    <t>The price date of the transaction.</t>
  </si>
  <si>
    <t>Valuation Price</t>
  </si>
  <si>
    <t>The NAV associated with the valuation.</t>
  </si>
  <si>
    <t xml:space="preserve">Confirm Share Quantity </t>
  </si>
  <si>
    <t>The number of shares associated with the valuation.</t>
  </si>
  <si>
    <t>Estimated or Actual Value Confirm</t>
  </si>
  <si>
    <t>1 = Estimated
2 = Actual</t>
  </si>
  <si>
    <t>Indicated whether the valuation is actual or estimated.
If left blank, it is assumed as actual.</t>
  </si>
  <si>
    <t>Required if Transaction Type is:
72 = Call Event - Client Debit
Special characters are allowed</t>
  </si>
  <si>
    <t>Related Control Number</t>
  </si>
  <si>
    <t>ppppppppyydddnnnnnnn
Where:
pppppppp = Originator Participant Number
yy = Year                                                                             
ddd = Julian date
nnnnnnn  = Unique Sequential Number 
Required if the Transaction Type is:
63 = Withholding for Reinvested Accounts 
74 = Delayed NAV Purchase</t>
  </si>
  <si>
    <t>This field can be used to indicate the control number of a related transaction.
AIP will not validate this control number with other records</t>
  </si>
  <si>
    <t>Transfer To/From Account Number</t>
  </si>
  <si>
    <t>Required if Transaction Type is:
13 = Direct Transfer In
16 = Direct Transfer Out
Special characters are allowed</t>
  </si>
  <si>
    <t>Upfront Commission Percentage</t>
  </si>
  <si>
    <t>Adjustment Indicator</t>
  </si>
  <si>
    <t>0 = No
1 = Adjustment
2= Reversal</t>
  </si>
  <si>
    <t xml:space="preserve">Series is a group of shares issued each time the Fund receives new or additional subscription. All subscriptions that occur at the same time belong to the same series. All shareholders in the same series pay performance fee on those shares at the same time.
The Series NSCC Security Issue Number was issued when the initial Security Announcement Type 24 (Series Creation) record was established by the Fund.
If both the NSCC Security Issue Number and Series NSCC Security Issue Number not populated, NSCC will reject the transaction. </t>
  </si>
  <si>
    <t>FATCA Withholding Rate</t>
  </si>
  <si>
    <t>999.99999
Zeros are Allowed</t>
  </si>
  <si>
    <t xml:space="preserve">Specifies the FATCA withholding rate.
</t>
  </si>
  <si>
    <t>Total Distribution Amount</t>
  </si>
  <si>
    <t>The total amount to which a person is entitled to from his/her qualified retirement plan.</t>
  </si>
  <si>
    <t>Effective Date – (Calendar Date)</t>
  </si>
  <si>
    <t>mmddccyy
Required if the Transaction Type is:
64 = Escrow Redemption
67 = Final Fund Purchase</t>
  </si>
  <si>
    <t xml:space="preserve">The Account Representative's (typically a Broker Dealer) or advisor's number. </t>
  </si>
  <si>
    <t>Direct Purchase/Capital Call Type</t>
  </si>
  <si>
    <t>1 = Initial Purchase (Only allowed for Transaction Type 01)
2 = Subsequent Purchase (Only allowed for Transaction Type 01)
3 = Initial Capital Call (Only allowed for Transaction Type 72)
4 = Subsequent Capital Call (Only allowed for Transaction Type 72)
Can only be populated for Transaction Type 01 = Direct Purchase or Transaction Type 72 = Call Event – Client Debit, but is not required to be populated.
The field is not allowed for other Transaction Types</t>
  </si>
  <si>
    <t>Specifies whether the Direct Purchase/Capital Call is an Initial Purchase or Subsequent Purchase</t>
  </si>
  <si>
    <t>00:00
Requires 2 numbers before and after the colon (:)
Required when the Transaction Type 69 = Split
or 70 = Reverse Split; otherwise not allowed</t>
  </si>
  <si>
    <t>Taxable Indicator</t>
  </si>
  <si>
    <t xml:space="preserve">0=No
1= Yes
Required if Transaction Type is:
22 = Share Class Exchange In
51 = Share Class Exchange Out
45 = Swap In
46 =Swap Out </t>
  </si>
  <si>
    <t>Specifies if the activity or distribution is or isn't taxable.</t>
  </si>
  <si>
    <t>The date representing the closing position balance as of this activity record.</t>
  </si>
  <si>
    <t>Closing Balance Date missing/invalid</t>
  </si>
  <si>
    <t>Required if the Closing Share Balance field is not populated
99999999999999.99
Zeros are allowed</t>
  </si>
  <si>
    <t>The closing position value inclusive of the activity that is being reported on this activity record.
Example value is 99,999,999,999,999.99</t>
  </si>
  <si>
    <t>Required if the Closing Money Value field is not populated
99999999.999999
Zeros are allowed</t>
  </si>
  <si>
    <t>The closing position share balance inclusive of the activity that is being reported on this activity record.</t>
  </si>
  <si>
    <t>Fund Assessed Fee Amount</t>
  </si>
  <si>
    <t>The fee amount assessed by the Fund in dollars.
Example value is 99,999,999,999,999.99</t>
  </si>
  <si>
    <t>Transaction Type Definition</t>
  </si>
  <si>
    <t>Settling Activity</t>
  </si>
  <si>
    <t>Non-Settling Activity</t>
  </si>
  <si>
    <t xml:space="preserve">01 = Direct Purchase </t>
  </si>
  <si>
    <t>A purchase made directly with the Fund</t>
  </si>
  <si>
    <t>Requires A Response From Recipient</t>
  </si>
  <si>
    <t>Pass Through</t>
  </si>
  <si>
    <t xml:space="preserve">02 = Direct Redemption </t>
  </si>
  <si>
    <t>A redemption made directly with the Fund</t>
  </si>
  <si>
    <t xml:space="preserve">Pass Through </t>
  </si>
  <si>
    <t>03 = Holdback Payment</t>
  </si>
  <si>
    <t>Refund of monies held back on a prior redemption</t>
  </si>
  <si>
    <t>04 = Interest on Holdback Payment</t>
  </si>
  <si>
    <t>Payment of interest on monies held back from a prior redemption</t>
  </si>
  <si>
    <t xml:space="preserve">05 = LOI Adjustment </t>
  </si>
  <si>
    <t>Adjustment made due to a Letter of Intent</t>
  </si>
  <si>
    <t>06 = Side Letter Adjustment</t>
  </si>
  <si>
    <t>Adjustment made due to the existence of a Side Letter or separate agreement with the Fund, usually for reduced fees or commission</t>
  </si>
  <si>
    <t xml:space="preserve">07 = Dividend Adjustment </t>
  </si>
  <si>
    <t>Adjustment made by the Fund to a dividend</t>
  </si>
  <si>
    <t>08 = Long Term Capital Gain Adjustment</t>
  </si>
  <si>
    <t>Adjustment made to the amount realized when the disposition exceeds the purchase price</t>
  </si>
  <si>
    <t xml:space="preserve">09 = Fund Price Adjustment </t>
  </si>
  <si>
    <t>An adjustment due to a change in share price</t>
  </si>
  <si>
    <t xml:space="preserve">10 = Exchange/Switch Fee </t>
  </si>
  <si>
    <t>Fee charged for exchanges or switches</t>
  </si>
  <si>
    <t xml:space="preserve">11 = Fiduciary Fees </t>
  </si>
  <si>
    <t>Fee charged for fiduciary services</t>
  </si>
  <si>
    <t>12 = Reinvest from other  Fund/DRIP</t>
  </si>
  <si>
    <t>Change in balance due to a dividend reinvestment</t>
  </si>
  <si>
    <t>13 = Direct Transfer In</t>
  </si>
  <si>
    <t>A transfer in from another Fund account, which is done directly at the Fund</t>
  </si>
  <si>
    <t xml:space="preserve">14 = Systematic Withdrawal Plan </t>
  </si>
  <si>
    <t>Systemic withdrawal of monies or shares from the account</t>
  </si>
  <si>
    <t xml:space="preserve">15 = Investor Servicing Fee </t>
  </si>
  <si>
    <t>Fund fee charged for account services</t>
  </si>
  <si>
    <t>16 = Direct Transfer Out</t>
  </si>
  <si>
    <t>A transfer out from another Fund account, which is done directly at the Fund</t>
  </si>
  <si>
    <t>17 = Sidepocket Transfer In</t>
  </si>
  <si>
    <t>Transfer in of assets released from a Sidepocket or the illiquid portion of the portfolio</t>
  </si>
  <si>
    <t>18 = Sidepocket Transfer Out</t>
  </si>
  <si>
    <t>Transfer out of assets into a Sidepocket or the illiquid portion of the portfolio</t>
  </si>
  <si>
    <t>19 = Series Creation</t>
  </si>
  <si>
    <t>The creation of a Series on a Fund account</t>
  </si>
  <si>
    <t>20 = Series Rollup</t>
  </si>
  <si>
    <t>The closing of a series after the allotted timeframe</t>
  </si>
  <si>
    <t xml:space="preserve">21 = Share Adjustment </t>
  </si>
  <si>
    <t>Adjustment to the share balance</t>
  </si>
  <si>
    <t>22 = Share Class Exchange In</t>
  </si>
  <si>
    <t>A movement or exchange of one share class to another</t>
  </si>
  <si>
    <t>23 = Fund Merger Activity with New NSCC ID</t>
  </si>
  <si>
    <t>A consolidation of one Fund into another where the new fund has an NSCC ID</t>
  </si>
  <si>
    <t xml:space="preserve">24 = Purchase/Capital Call Cancellation </t>
  </si>
  <si>
    <t>Adjustment for a Purchase/Capital Call Cancellation</t>
  </si>
  <si>
    <t xml:space="preserve">25 = Redemption Cancellation </t>
  </si>
  <si>
    <t>Adjustment for a redemption cancellation</t>
  </si>
  <si>
    <t>26 = Gain On Collectables Adjustment</t>
  </si>
  <si>
    <t>Adjustment to Gain from the sale of collectibles and, generally, the taxable part of your gain from the sale of qualified small business stock held more than 5 years</t>
  </si>
  <si>
    <t xml:space="preserve">27 = Section 1202 Gain Adjustment </t>
  </si>
  <si>
    <t>Adjustment to Gain paid on qualified small business stock</t>
  </si>
  <si>
    <t>28 = Un-recaptured Section 1250 - Gain Adjustment</t>
  </si>
  <si>
    <t>Adjustment to gain from any part of your net capital gain from selling section 1250 property</t>
  </si>
  <si>
    <t xml:space="preserve">29 = Dividend Reinvestment </t>
  </si>
  <si>
    <t>Reinvestment of income received into underlying account</t>
  </si>
  <si>
    <t>30 = Net Profit</t>
  </si>
  <si>
    <t>Equalization transaction of net profit</t>
  </si>
  <si>
    <t>31 = Net Loss</t>
  </si>
  <si>
    <t>Equalization transaction of a net loss</t>
  </si>
  <si>
    <t>32 = Performance Fee</t>
  </si>
  <si>
    <t>Fund performance fee charge</t>
  </si>
  <si>
    <t>33 = Ordinary Income</t>
  </si>
  <si>
    <t>Income received that is taxed at the highest rates, or ordinary income rates</t>
  </si>
  <si>
    <t>34 = Realized Net Short Term Capital Gain/Loss</t>
  </si>
  <si>
    <t>A realized gain or loss resulting from selling an asset at a price higher or lower than the original purchase price</t>
  </si>
  <si>
    <t>35 = Realized Net Long Term Capital Gain/Loss</t>
  </si>
  <si>
    <t>A realized gain or loss resulting from selling an asset held longer than 12 months at a price higher or lower than the original purchase price</t>
  </si>
  <si>
    <t>36 = Unrealized Short Term Capital Gain/Loss</t>
  </si>
  <si>
    <t>A  gain or loss on an asset held shorter than 12 months</t>
  </si>
  <si>
    <t>37 = Unrealized Long Term Capital Gain/Loss</t>
  </si>
  <si>
    <t>A  gain or loss on an asset held longer than 12 months</t>
  </si>
  <si>
    <t>38 = Other Income/Loss</t>
  </si>
  <si>
    <t xml:space="preserve">Any net operating loss reported as a negative amount </t>
  </si>
  <si>
    <t>39 = Hot Issue Realized Gain/Loss</t>
  </si>
  <si>
    <t>Any realized gain or loss associated with an issue that sells at a premium over the public offering price on the first day of trading</t>
  </si>
  <si>
    <t>40 = Clawback Provision</t>
  </si>
  <si>
    <t>Refund of performance fee by the general partner of a limited partnership if the partnership profits have fallen below a certain level</t>
  </si>
  <si>
    <t>41 = Assignment</t>
  </si>
  <si>
    <t>A limited partners transferring some or all of their interest in a partnership</t>
  </si>
  <si>
    <t>42 = Rebate (always in the form of shares)</t>
  </si>
  <si>
    <t>The portion of interest or dividends earned by the owner (lender) of shares that are paid to the short seller (borrower) of the shares</t>
  </si>
  <si>
    <t xml:space="preserve">43 = Management Fee </t>
  </si>
  <si>
    <t>A fee charged to fund the operating expenses of the fund</t>
  </si>
  <si>
    <t xml:space="preserve">44 = Administration Fee </t>
  </si>
  <si>
    <t>A fee charge for the administrative services of the fund</t>
  </si>
  <si>
    <t>45 = Swap In</t>
  </si>
  <si>
    <t>Exchange into a feeder fund in the same fund family</t>
  </si>
  <si>
    <t>46 = Swap Out</t>
  </si>
  <si>
    <t>Exchange out of a feeder fund in the same fund family</t>
  </si>
  <si>
    <t>47 = Pledge</t>
  </si>
  <si>
    <t>Added to accommodate Merrill Lynch</t>
  </si>
  <si>
    <t>48 = Unpledged</t>
  </si>
  <si>
    <t>49 = Dividend</t>
  </si>
  <si>
    <t>Dividend income received from their portfolio holdings to the shareholders.  Dividends may be in the form of cash, stock or property</t>
  </si>
  <si>
    <t>50 = Closing balance record</t>
  </si>
  <si>
    <t>A record indicating the last balance on an account</t>
  </si>
  <si>
    <t>51 = Share Class Exchange Out</t>
  </si>
  <si>
    <t>52 = Return of Capital</t>
  </si>
  <si>
    <t>Return of pledged or other capital investment</t>
  </si>
  <si>
    <t>53 = Capital Call</t>
  </si>
  <si>
    <t>A capital call (also known as a draw down) is a legal right of an investment firm or an insurance firm to demand a portion of the money promised to it by an investor</t>
  </si>
  <si>
    <t>54 = Capital Call for Management Fees</t>
  </si>
  <si>
    <t>A fee charged to fund the operating expenses of a Capital Call</t>
  </si>
  <si>
    <t>55 = LTG Reinvest</t>
  </si>
  <si>
    <t>Long Term Capital Gains that are reinvested from securities which are held for longer than a year</t>
  </si>
  <si>
    <t>56 = LTG Cash</t>
  </si>
  <si>
    <t>Long Term Capital Gains that are paid in cash from securities which are held for longer than a year</t>
  </si>
  <si>
    <t>57 = STG Reinvest</t>
  </si>
  <si>
    <t>Short Term Capital Gains that are reinvested from securities which are held less than a year</t>
  </si>
  <si>
    <t xml:space="preserve">58 = STG Cash </t>
  </si>
  <si>
    <t>Short Term Capital Gains that are paid in cash from securities which are held less than a year</t>
  </si>
  <si>
    <t>59 = Dividend Cash</t>
  </si>
  <si>
    <t>Dividends that are paid out in cash</t>
  </si>
  <si>
    <t>60 = Stock Dividend</t>
  </si>
  <si>
    <t>Dividends that are paid out in stocks</t>
  </si>
  <si>
    <t>61 = Holdback Fee</t>
  </si>
  <si>
    <t>A fee charged from a Holdback Redemption</t>
  </si>
  <si>
    <t>62 = Redemption Fee</t>
  </si>
  <si>
    <t xml:space="preserve">A fee charged when a shareholder sells an investment.  This method is used to discourage withdrawals. </t>
  </si>
  <si>
    <t>63 = Withholding for Reinvested Accounts</t>
  </si>
  <si>
    <t>This transaction type is representative of the withholding portion of a reinvested dividend that would have come in a previous or separate record</t>
  </si>
  <si>
    <t>64 = Escrow Redemption</t>
  </si>
  <si>
    <t>A transaction used to redeem out of the Escrow Fund</t>
  </si>
  <si>
    <t>65 = Interest income Reinvested</t>
  </si>
  <si>
    <t>Interest income that has been reinvested into the fund</t>
  </si>
  <si>
    <t>66= Escrow Purchase</t>
  </si>
  <si>
    <t>A transaction used to purchase into an Escrow Fund</t>
  </si>
  <si>
    <t>67 = Final Fund Purchase</t>
  </si>
  <si>
    <t>A purchase made directly into the 'Final Fund' after escrow</t>
  </si>
  <si>
    <t>68 = Cash in Lieu</t>
  </si>
  <si>
    <t>Fractional shares that are taxable and returned in a fund merger as cash</t>
  </si>
  <si>
    <t>69 = Split</t>
  </si>
  <si>
    <t>A split of shares</t>
  </si>
  <si>
    <t>70 = Reverse Split</t>
  </si>
  <si>
    <t>A reverse split of shares</t>
  </si>
  <si>
    <t>71 = Fund Merger Activity without New NSCC ID</t>
  </si>
  <si>
    <t>A consolidation of one Fund into another where the new fund won't have an NSCC ID</t>
  </si>
  <si>
    <t>72 = Call Event - Client Debit</t>
  </si>
  <si>
    <t>A notification of an investment firm or an insurance firm to demand a portion of the money promised to it by an investor</t>
  </si>
  <si>
    <t>73 = Reinvested Return of Capital</t>
  </si>
  <si>
    <t>Reinvestment of return of capital received into underlying account</t>
  </si>
  <si>
    <t>74 = Delayed NAV Purchase</t>
  </si>
  <si>
    <t>An update to the purchase details</t>
  </si>
  <si>
    <t>0 = Tax Identification#                            
1 = SSN                                              
2 = Investor TIN/EIN</t>
  </si>
  <si>
    <t>The SSN/TIN of the associated account.</t>
  </si>
  <si>
    <t>051 = Commission</t>
  </si>
  <si>
    <t>1 = ISIN
2 = SEDOL
3 = CUSIP
4 = Custom</t>
  </si>
  <si>
    <t>The unique control number inputted by the submitter to identify the trade.</t>
  </si>
  <si>
    <t xml:space="preserve">NSCC Reject Indicator </t>
  </si>
  <si>
    <t>The date the commission payment will settle.</t>
  </si>
  <si>
    <t xml:space="preserve">1  =  Settling
2  =  Non-Settling
</t>
  </si>
  <si>
    <t>Required if the Network Control Indicator  = B
Special characters are allowed</t>
  </si>
  <si>
    <t>Required if the Firm Account Number field is blank
Special characters are allowed</t>
  </si>
  <si>
    <t xml:space="preserve">ISO Compliant </t>
  </si>
  <si>
    <t>The currency of the commission amount.</t>
  </si>
  <si>
    <t>The share quantity of the underlying trade if applicable.</t>
  </si>
  <si>
    <t xml:space="preserve">Trade Date  </t>
  </si>
  <si>
    <t>The original trade date of the underlying trade.</t>
  </si>
  <si>
    <t xml:space="preserve">Price Per Share   </t>
  </si>
  <si>
    <t>Debit/Credit Indicator</t>
  </si>
  <si>
    <t xml:space="preserve">1 = Debit Firm / Credit Fund                                        
2 = Debit Fund / Credit Firm                                         </t>
  </si>
  <si>
    <t>Debit or Credit indicator.</t>
  </si>
  <si>
    <t>Debit Reason Code</t>
  </si>
  <si>
    <t>Required if Debit/Credit Indicator is 1
1 = Adjustment Reclaim
2 = Commission Reclaim
3 = Statement of Intent Reclaim
4 = Trade Cancellation
5 = Other</t>
  </si>
  <si>
    <t>The Funds' reason for debiting commissions.</t>
  </si>
  <si>
    <t>Fund Processing Date</t>
  </si>
  <si>
    <t>The date the Fund will process the commission payment or reporting.
This field can be back dated or future dated.</t>
  </si>
  <si>
    <t>Commission Type</t>
  </si>
  <si>
    <t>01 = Front End
02 = Basis Point
03 = Re-Invested dividend
04 = CDSC Advance
05 = Promotional
06 = Finders Fee
07 = Trail Commission
08 = Supplemental
09 = Negotiated Commission
10 = Pre-Paid Commission
11 = Wrap Fee Commission
12 = Finder Fee Wire Commission
13 = Investor Service Fee
14 = Record-keeping Fee
15 = Advisor Paid Fee
16 = Marketing Reallowance
17 = Level Indirect Retirement Plan Compensation
18 = Level Fee Based Retirement Plan Compensation</t>
  </si>
  <si>
    <t>The type of commission payment represented in the record.</t>
  </si>
  <si>
    <t>Commission Amount</t>
  </si>
  <si>
    <t>99999999999999.99 
Maximum is 9999999999999.99 per day
This amount will be settled by NSCC if Settlement Indicator = 1</t>
  </si>
  <si>
    <t>The commission or fee amount in dollars.
Example value is 99,999,999,999,999.99</t>
  </si>
  <si>
    <t>0137
0153</t>
  </si>
  <si>
    <t>Commission Amount missing/invalid
Money Amount is larger than Maximum Amount Allowed</t>
  </si>
  <si>
    <t>The broker dealers' branch id.</t>
  </si>
  <si>
    <t>Name Indicator 1</t>
  </si>
  <si>
    <t xml:space="preserve">Required if Name 1 is not blank              
C = Customer name                         
R = Account Representative/Advisor Name  </t>
  </si>
  <si>
    <t>Name 1</t>
  </si>
  <si>
    <t>This field should be populated with the recipient's name.</t>
  </si>
  <si>
    <t>Name Indicator 2</t>
  </si>
  <si>
    <t>Required if Name 2 is not blank   
C = Customer name                         
R = Account Representative/Advisor Name</t>
  </si>
  <si>
    <t>Name 2</t>
  </si>
  <si>
    <t>Commission Rate</t>
  </si>
  <si>
    <t>The rate charged for commission.</t>
  </si>
  <si>
    <t xml:space="preserve">Gross Amount of Trade </t>
  </si>
  <si>
    <t>9999999999999.99</t>
  </si>
  <si>
    <t xml:space="preserve">The name of the account holder. </t>
  </si>
  <si>
    <t>Share Lot Identifier</t>
  </si>
  <si>
    <t>Custodian Name -  Extended</t>
  </si>
  <si>
    <t xml:space="preserve">Series is a group of shares issued each time the Fund receives new or additional subscription. All subscriptions that occur at the same time belong to the same series. All shareholders in the same series pay performance fee on those shares at the same time.
The Series NSCC Security Issue Number was issued when the initial Security Announcement Type 24 (Series Creation) record was established by the Fund.
If both the NSCC Security Issue Number  and Series NSCC Security  Issue Number not populated, NSCC will reject the transaction. </t>
  </si>
  <si>
    <t xml:space="preserve">ppppppppyydddnnnnnnn
Where:
pppppppp = Originator Participant Number
yy = Year                                                                             
ddd = Julian date
nnnnnnn  = Unique Sequential Number 
Required if Debit Reason Code is 4
</t>
  </si>
  <si>
    <t>The control number of a trade related to the commission payment.</t>
  </si>
  <si>
    <t xml:space="preserve">Account Type
</t>
  </si>
  <si>
    <t xml:space="preserve">01 = Individual                                            </t>
  </si>
  <si>
    <t xml:space="preserve">02 = C Corporation                                       </t>
  </si>
  <si>
    <t xml:space="preserve">03 = Partnership                                 </t>
  </si>
  <si>
    <t xml:space="preserve">04 = Sole Proprietorship                            </t>
  </si>
  <si>
    <t xml:space="preserve">05 = Exempt Organization            </t>
  </si>
  <si>
    <t xml:space="preserve">06 = Joint Tenants                                 </t>
  </si>
  <si>
    <t xml:space="preserve">07 = Trust                                               </t>
  </si>
  <si>
    <t xml:space="preserve">08 = UGMA/UTMA                                   </t>
  </si>
  <si>
    <t xml:space="preserve">09 = Nominee </t>
  </si>
  <si>
    <t xml:space="preserve">10 = Non-custodial IRA                          </t>
  </si>
  <si>
    <t xml:space="preserve">11 = Traditional IRA                                </t>
  </si>
  <si>
    <t xml:space="preserve">12 = Rollover IRA                         </t>
  </si>
  <si>
    <t xml:space="preserve">13 = SEP IRA                                           </t>
  </si>
  <si>
    <t xml:space="preserve">14 = Roth IRA                                  </t>
  </si>
  <si>
    <t>15 = Roth Conversion</t>
  </si>
  <si>
    <t>16 = Simple IRA</t>
  </si>
  <si>
    <t xml:space="preserve">17 = SARSEP </t>
  </si>
  <si>
    <t>18 = Education IRA</t>
  </si>
  <si>
    <t>19 = 529 Plan</t>
  </si>
  <si>
    <t>20 = 403B</t>
  </si>
  <si>
    <t>21 = Money Purchase Pension Plan</t>
  </si>
  <si>
    <t>22 = Profit Sharing Plan</t>
  </si>
  <si>
    <t>23 = 401K Plan</t>
  </si>
  <si>
    <t>24 = Other</t>
  </si>
  <si>
    <t>25 = S Corporation</t>
  </si>
  <si>
    <t>26 = Estate Account</t>
  </si>
  <si>
    <t>27 = Government Entities</t>
  </si>
  <si>
    <t>28 = Education Institution</t>
  </si>
  <si>
    <t>29 = Non-Profit Organization</t>
  </si>
  <si>
    <t>30 = Endowment</t>
  </si>
  <si>
    <t>31 = Foundation</t>
  </si>
  <si>
    <t>32 = Religious Organization</t>
  </si>
  <si>
    <t>33 = Charitable Remainder Trust</t>
  </si>
  <si>
    <t>34 = Institutional Trust Account</t>
  </si>
  <si>
    <t>35 = Investment Company</t>
  </si>
  <si>
    <t>36 = Insurance Companies</t>
  </si>
  <si>
    <t>37 = Individual Fiduciary</t>
  </si>
  <si>
    <t>38 = Investment Clubs; Unions; Unincorporated Association; Miscellaneous Organization</t>
  </si>
  <si>
    <t>39 = Single K (non-funded)</t>
  </si>
  <si>
    <t>40 = Taft Hartley Pension Plan</t>
  </si>
  <si>
    <t>41 = Hospitals &amp; Medical</t>
  </si>
  <si>
    <t>42 = Joint Tenants with rights of Survivorship</t>
  </si>
  <si>
    <t>43 = Tenants in Common</t>
  </si>
  <si>
    <t>44 = Tenants by Entirety</t>
  </si>
  <si>
    <t>45 = Community Property</t>
  </si>
  <si>
    <t>46 = Pension Plan</t>
  </si>
  <si>
    <t>47 = Keogh</t>
  </si>
  <si>
    <t>48 = Transfer on Death - Individual</t>
  </si>
  <si>
    <t>49 = Transfer on Death - Joint Tenants with Rights of Survivorship or Tenants by Entirety</t>
  </si>
  <si>
    <t>50 = IRA Beneficiary Distribution Account</t>
  </si>
  <si>
    <t>51 = Roth IRA Beneficiary Distribution Account</t>
  </si>
  <si>
    <t>52 = LLC - Corporation</t>
  </si>
  <si>
    <t>53 = LLC - Partnership</t>
  </si>
  <si>
    <t>094 = Electronic Documentation Acknowledgement by Fund
095 = Electronic Documentation Reject by Fund
096 = Electronic Documentation Accepted by Fund</t>
  </si>
  <si>
    <t>ppppppppyydddnnnnnnn 
Where:
pppppppp = Originator Participant Number
yy = Year                                                                           
ddd = Julian Date
nnnnnnn  = Unique Sequential Number</t>
  </si>
  <si>
    <t>Version Number</t>
  </si>
  <si>
    <t>01-99
This number should match the current Electronic Document Manifest record received</t>
  </si>
  <si>
    <t xml:space="preserve">Identifies the version number of the Electronic Document(s)
</t>
  </si>
  <si>
    <t>Populated by Fund for Record Type - 095 = Electronic Documentation Reject by Fund</t>
  </si>
  <si>
    <t>Fund Reject Indicator</t>
  </si>
  <si>
    <r>
      <t xml:space="preserve">Required for Record Type = 095
1 = Rejected by Fund
2 = Rejected by Fund Reject Description
3 = Rejected by Fund </t>
    </r>
    <r>
      <rPr>
        <u/>
        <sz val="9"/>
        <rFont val="Calibri"/>
        <family val="2"/>
      </rPr>
      <t>AND</t>
    </r>
    <r>
      <rPr>
        <sz val="9"/>
        <rFont val="Calibri"/>
        <family val="2"/>
      </rPr>
      <t xml:space="preserve"> Fund Reject Description</t>
    </r>
  </si>
  <si>
    <t>1 = Rejected by Fund – The Fund is only allowed to provide a reject code from the Funds Reject Reason Code List in the 4 Fund Reject Reason Code fields. If the Fund provides reject details in the Fund Reject Description field, AIP will reject the transaction.
2 = Rejected by Fund Reject Description – The Fund is only allowed to use the Fund Reject Description field. If any of the Fund Reject Reason Code fields are provided, AIP will reject the transaction.
3 = Rejected by Fund AND Fund Reject Description – The Fund is allowed to provide reject details in both the Fund Reject Reason Code fields and the Fund Reject Description field.</t>
  </si>
  <si>
    <t>Fund Reject Reason Code 1</t>
  </si>
  <si>
    <t>Required for Record Type = 095 
if Fund Reject Indicator is the following:
1 = Rejected by Fund
3 = Rejected by Fund AND Fund Reject Description</t>
  </si>
  <si>
    <t>See Firm-Fund Reject Reason Code Tab to select the appropriate Reason Code.</t>
  </si>
  <si>
    <t>Fund Reject Reason Code 2</t>
  </si>
  <si>
    <t>Fund Reject Reason Code 3</t>
  </si>
  <si>
    <t>Fund Reject Reason Code 4</t>
  </si>
  <si>
    <t>Fund Reject Description</t>
  </si>
  <si>
    <t>Required for Record Type = 095
if Fund Reject Indicator is the following:
2 = Rejected by Fund Reject Description
3 = Rejected by Fund AND Fund Reject Description
The Fund Reject Description Free Form Text Field will be separated by a pipe sign (|) to identify where the next line should start.  EXAMPLES:  Signature is Missing on Page 75|No Selling Agreement On File|Fund Account Number Not Found|
Special Characters Allowed</t>
  </si>
  <si>
    <t>THIS MANIFEST WILL BE INCLUDED IN THE ZIP FILE WITH THE ELECTRONIC DOCUMENT(s) IT IS RELATED TO</t>
  </si>
  <si>
    <t xml:space="preserve">Opt/Req
</t>
  </si>
  <si>
    <t xml:space="preserve">B  =  Firm
</t>
  </si>
  <si>
    <t>The NSCC ID of the broker dealer firm or the custodian firm.</t>
  </si>
  <si>
    <t>777- Electronic Document Manifest</t>
  </si>
  <si>
    <t xml:space="preserve">ppppppppyydddnnnnnnnn 
Where:
pppppppp = Originator Participant Number
yy = Year 
ddd = Julian date
nnnnnnn  = Unique Sequential Number.
</t>
  </si>
  <si>
    <t xml:space="preserve">Electronic Document Control Number Identifier </t>
  </si>
  <si>
    <t>Electronic Document Control Number Identifier:
1 = Order
2 = Account Transfer
3 = Account Registration
4 = Account Maintenance</t>
  </si>
  <si>
    <t>Identifies the Record the Control Number is associated with.</t>
  </si>
  <si>
    <t>01-99
The first submission should be 01 and the number should be incremented with each subsequent submission</t>
  </si>
  <si>
    <t>Identifies the version number of the Electronic Document(s)
The subsequent version number be greater than the value in the AIP database and must be incremented in sequential order for each submission
01 = The first (initial) submission</t>
  </si>
  <si>
    <t>Reject Remediation</t>
  </si>
  <si>
    <t>Indicates if the Electronic Document is being sent to remediate an Electronic Document reject</t>
  </si>
  <si>
    <t>Number of Documents</t>
  </si>
  <si>
    <t>1-5
If the number of Electronic Documents are greater than five (5), AIP will reject the Electronic Document Manifest</t>
  </si>
  <si>
    <t>Specifies the number of Electronic Documents included in the zip file.
If more than 5 electronic documents are transmitted, the Electronic Documents will be rejected back to the submitter.
Electronic Documents must be in PDF or TIF Format (no other formats are acceptable)</t>
  </si>
  <si>
    <t>Input: Spaces
Output: Populated by NSCC
Space = Accepted by NSCC
1 = Rejected by NSCC</t>
  </si>
  <si>
    <t>Input: Spaces
Output: Populated by NSCC 
Space = Accepted by NSCC 
Reject Code = Rejected by NSCC</t>
  </si>
  <si>
    <t>THIS MANIFEST WILL BE INCLUDED IN THE ZIP FILE WITH THE DOCUMENT IT IS RELATED TO</t>
  </si>
  <si>
    <t>Sender Number</t>
  </si>
  <si>
    <t>The NSCC ID of the Sender of the Manifest</t>
  </si>
  <si>
    <t>The Sender must designate a specific Recipient Number in this field.</t>
  </si>
  <si>
    <t>The control number input by the Sender must be unique unless it is a resubmission (06 = Resubmission/Follow-up/Additional Documentation) for an already submitted Document 
The PDF documents name will be the Control Number with a “V” and the Version Number from the Manifest record. (00001234223650000001V01.pdf)</t>
  </si>
  <si>
    <t xml:space="preserve">01-99
The initial submission should be 01 and if there is a subsequent submission (06 = Resubmission/Follow-up/Additional Documentation) then the number should be incremented with each subsequent submission
</t>
  </si>
  <si>
    <t>Identifies the version number of the Document Transfer Manifest(s)
The subsequent version number be greater than the value in the AIP database and must be incremented in sequential order for each submission
01 = The first (initial) submission
06 = Resubmission/Follow-up/Additional Documentation must be greater than 01-Initial submission</t>
  </si>
  <si>
    <t xml:space="preserve">Transaction Type </t>
  </si>
  <si>
    <t>01 = Purchase/Subscription
02 = Redemption/Tender
03 = Transfers 
04 = Maintenance
05 = Other
06 = Resubmission/Follow-up/Additional Documentation</t>
  </si>
  <si>
    <t>Identifies the Transaction the Control Number is associated with.
For Transaction type - 06 = Resubmission/Follow-up/Additional Documentation the Document Transfer Manifest control number must have already been submitted</t>
  </si>
  <si>
    <t>Related Transaction Indicator</t>
  </si>
  <si>
    <t>Indicates if an AIP Transaction (e.g., Order) will be submitted for the document</t>
  </si>
  <si>
    <t>Firm Account Number</t>
  </si>
  <si>
    <t>The Broker Dealer account number
Special characters are allowed</t>
  </si>
  <si>
    <t>The Fund or Fund Administrator account number
Special characters are allowed</t>
  </si>
  <si>
    <t>Document Transfer Acknowledgement - Reject</t>
  </si>
  <si>
    <t>The NSCC ID of the Broker Dealer Firm or Fund Company.</t>
  </si>
  <si>
    <t>091 = Document Transfer Acknowledgement
092 = Document Transfer Reject</t>
  </si>
  <si>
    <t>ppppppppnnnnnnnn
Where:
pppppppp = Fund Number
nnnnnnnn = Unique sequential number assigned by NSCC
Required if  Series NSCC Security Issue Number  not populated</t>
  </si>
  <si>
    <t>The unique control number inputted by the sender to identify the Document Transfer Manifest.</t>
  </si>
  <si>
    <t>01-99
The version number must match the Document Transfer Manifest version number you are Acknowledging or Rejecting</t>
  </si>
  <si>
    <t>The version number must match the Document Transfer Manifest version number you are Acknowledging or Rejecting</t>
  </si>
  <si>
    <t>Submission date of the transaction.</t>
  </si>
  <si>
    <t xml:space="preserve">Series is a group of shares issued each time the Fund receives new or additional subscription. All subscriptions that occur at the same time belong to the same series. All shareholders in the same series pay performance fee on those shares at the same time.
The Series NSCC Security Issue Number was issued when the initial Security Announcement Type 24 (Series Creation) record was established by the Fund.
If both the NSCC Security Issue Number  and Series NSCC Security Issue Number is not populated, NSCC will reject the transaction. </t>
  </si>
  <si>
    <t xml:space="preserve">Reject Code Definition </t>
  </si>
  <si>
    <t>001 = Firm Order
002 = Fund Order
032 = Prepaid Firm Order</t>
  </si>
  <si>
    <t>The number associated with the Security Identifier.</t>
  </si>
  <si>
    <t xml:space="preserve">ppppppppyydddnnnnnnn 
Where:
pppppppp = Originator Participant Number
yy = Year                                                                           
ddd = Julian Date
nnnnnnn   = Unique Sequential Number  
</t>
  </si>
  <si>
    <t>Correction Indicator</t>
  </si>
  <si>
    <t>Space = No Correction
P = Post Settlement Correction</t>
  </si>
  <si>
    <t xml:space="preserve">This field can be used to identify an order that has been previously settled (P = Post Settlement).  
If this is a Correction of a previously settled trade (Post Settlement).  The original control number field should be populated.
</t>
  </si>
  <si>
    <t>Order Placements usually occurs on or before Dealing Day.
Order Details are sent at any point on or between the Subscription/Redemption Start &amp; Subscription/Redemption End Date on the Announcement Record.</t>
  </si>
  <si>
    <r>
      <t xml:space="preserve">mmddccyy
Required if Transaction Code is:
01 = Initial purchase
02 = Subsequent purchase                         
05 = Capital Call
06 = Commitment
And
For </t>
    </r>
    <r>
      <rPr>
        <u/>
        <sz val="9"/>
        <rFont val="Calibri"/>
        <family val="2"/>
      </rPr>
      <t>all</t>
    </r>
    <r>
      <rPr>
        <sz val="9"/>
        <rFont val="Calibri"/>
        <family val="2"/>
      </rPr>
      <t xml:space="preserve"> security types on the security general profile </t>
    </r>
    <r>
      <rPr>
        <u/>
        <sz val="9"/>
        <rFont val="Calibri"/>
        <family val="2"/>
      </rPr>
      <t>except</t>
    </r>
    <r>
      <rPr>
        <sz val="9"/>
        <rFont val="Calibri"/>
        <family val="2"/>
      </rPr>
      <t xml:space="preserve"> the following:
01 = Hedge Fund
02 = Fund of Funds
12 = Registered Hedge Fund
If not provided in the Order, then it is pulled from the Security Announcement record
HF Security Types (01,02,12) -  Backdating is </t>
    </r>
    <r>
      <rPr>
        <u/>
        <sz val="9"/>
        <rFont val="Calibri"/>
        <family val="2"/>
      </rPr>
      <t>not</t>
    </r>
    <r>
      <rPr>
        <sz val="9"/>
        <rFont val="Calibri"/>
        <family val="2"/>
      </rPr>
      <t xml:space="preserve"> allowed
Non-Hedge Funds -   Backdating is allowed
</t>
    </r>
  </si>
  <si>
    <r>
      <t xml:space="preserve">Trade Date/Dealing Date – Is the Order Placement Date.
Order Details are sent at any point on or between the Subscription/Redemption Start &amp; Subscription/Redemption End Date on the Announcement Record.
</t>
    </r>
    <r>
      <rPr>
        <u/>
        <sz val="9"/>
        <rFont val="Calibri"/>
        <family val="2"/>
      </rPr>
      <t>For Hedge Fund Processing:</t>
    </r>
    <r>
      <rPr>
        <sz val="9"/>
        <rFont val="Calibri"/>
        <family val="2"/>
      </rPr>
      <t xml:space="preserve">  
The Trade Date/Dealing Date - (Business Date) will be validated against the NYSE Calendar.
   * Holidays and Weekends are </t>
    </r>
    <r>
      <rPr>
        <u/>
        <sz val="9"/>
        <rFont val="Calibri"/>
        <family val="2"/>
      </rPr>
      <t>not</t>
    </r>
    <r>
      <rPr>
        <sz val="9"/>
        <rFont val="Calibri"/>
        <family val="2"/>
      </rPr>
      <t xml:space="preserve"> allowed
</t>
    </r>
  </si>
  <si>
    <t>Registration  Indicator</t>
  </si>
  <si>
    <t xml:space="preserve">Required if Transaction Code is:
01 = Initial purchase 
06 = Commitment 
Otherwise, if not provided,
Registration will not be allowed.
0 = No Registration Required                       
1 = Registration required               
2 = Registration submitted before
3 = Registration attached (populated by NSCC on output for the following record types: 011, 012, 043)
Must be 2 on Firm Order (Record Type = 001),  Prepaid Firm Order (Record Type = 032), and Fund Order (Record Type = 002) if original purchase (Transaction Code = 01).
</t>
  </si>
  <si>
    <t>Transaction Code</t>
  </si>
  <si>
    <t>01 = Initial purchase
02 = Subsequent purchase                         
03 = Partial Redemption Request
04 = Full Redemption Request
05 = Capital Call
06 = Commitment</t>
  </si>
  <si>
    <t>The type of transaction being requested.</t>
  </si>
  <si>
    <t xml:space="preserve">mmddccyy
Required if the Settlement Date is 'blank' on the Security Announcement.
</t>
  </si>
  <si>
    <t>REIT's will use Settlement Date as the date the Order is finalized and where the recipient expects proceeds of the Order. 
Hedge Funds will use the Settlement Date as the date the Order is finalized. However, for Subscriptions/Purchases, money will be settled via the confirmation record. 
Hedge Fund Tender Offers/Redemptions will use Settlement Date as the date the money has been sent out (at the end of the Order cycle) mirroring the REIT's process.</t>
  </si>
  <si>
    <t>1 = Yes
Allowed only on Fund generated trades</t>
  </si>
  <si>
    <t>Funds, on Fund generated orders, may opt to override the established "Settlement Date" date listed on the Security Profile Announcement.</t>
  </si>
  <si>
    <t>Initial Documentation Status Indicator</t>
  </si>
  <si>
    <t>1 = Document Sent Via AIP
2 = Document Not Sent
3 = Document Sent Outside AIP</t>
  </si>
  <si>
    <t>Indicates if the documentation was sent and how it was sent.
This value isn't validated against other records or the Electronic Documents</t>
  </si>
  <si>
    <r>
      <t xml:space="preserve">Required if Transaction Code is:
 01 = Initial purchase
 02 = Subsequent purchase                         
 05 = Capital Call
 06 = Commitment
For Purchases settling through NSCC, the money amount must be greater than zero.
Required for Transaction Code - 03 = Partial Redemption Request if Share Quantity is not populated
</t>
    </r>
    <r>
      <rPr>
        <u/>
        <sz val="9"/>
        <rFont val="Calibri"/>
        <family val="2"/>
      </rPr>
      <t xml:space="preserve">Both the Share Quantity and Money Amount fields cannot be provided for - 03 = Partial Redemption Request
</t>
    </r>
    <r>
      <rPr>
        <sz val="9"/>
        <rFont val="Calibri"/>
        <family val="2"/>
      </rPr>
      <t xml:space="preserve">
Zeros are not allowed for Transaction Code (03 - Partial Redemption Request)
</t>
    </r>
    <r>
      <rPr>
        <u/>
        <sz val="9"/>
        <rFont val="Calibri"/>
        <family val="2"/>
      </rPr>
      <t>Not</t>
    </r>
    <r>
      <rPr>
        <sz val="9"/>
        <rFont val="Calibri"/>
        <family val="2"/>
      </rPr>
      <t xml:space="preserve"> allowed for Transaction Code - 04 = Full Redemption Request
99999999999999.99
Maximum is 9999999999999.99 per day
This amount will be settled by NSCC if Settlement Indicator = 1</t>
    </r>
  </si>
  <si>
    <t>The dollar amount of the transaction being reported. If the transaction is “settling” then this is the amount NSCC will add to the Settlement obligation.
Example value is 99,999,999,999,999.99</t>
  </si>
  <si>
    <t>Dollar Amount missing/invalid
Money Amount is larger than Maximum Amount Allowed</t>
  </si>
  <si>
    <t>Settlement Currency</t>
  </si>
  <si>
    <t>The settlement currency of the trade.</t>
  </si>
  <si>
    <r>
      <t xml:space="preserve">99999999.999999
Required for Transaction Code - 03 = Partial Redemption Request if Money Amount is not populated.
</t>
    </r>
    <r>
      <rPr>
        <u/>
        <sz val="9"/>
        <rFont val="Calibri"/>
        <family val="2"/>
      </rPr>
      <t>Both the Share Quantity and Money Amount fields cannot be provided for - 03 = Partial Redemption Request</t>
    </r>
    <r>
      <rPr>
        <sz val="9"/>
        <rFont val="Calibri"/>
        <family val="2"/>
      </rPr>
      <t xml:space="preserve">
Zeros are not allowed for Transaction Code (03 - Partial Redemption Request)</t>
    </r>
  </si>
  <si>
    <t>The share quantity of the trade.</t>
  </si>
  <si>
    <t>Required if the Network Control Indicator = B 
Special characters are allowed</t>
  </si>
  <si>
    <t>Required if Firm Account Number field is blank 
Special characters are allowed</t>
  </si>
  <si>
    <t>Hedge Funds will use the Contract Note Date as the date the Order is finalized. However, for Subscriptions/Purchases, money will be settled via a payment record. 
Hedge Fund Tender Offers/Redemptions will use Contract Note Date as the date the money has been sent out (at the end of the Order cycle) mirroring the REIT's process.</t>
  </si>
  <si>
    <t>Custodian Account Number</t>
  </si>
  <si>
    <t>The account number used by the Custodian to identify the customer account.</t>
  </si>
  <si>
    <t>Required if Transaction Code is:
01 = Initial Purchase
06 = Commitment
Special characters are allowed</t>
  </si>
  <si>
    <t>Original Control Number</t>
  </si>
  <si>
    <t>If this is a Correction of a previously settled trade (Post Settlement), this field can be used to indicate the original control number.</t>
  </si>
  <si>
    <t>RIA/RR Indicator</t>
  </si>
  <si>
    <t>1 = Registered Investment Advisor
2 = Registered Representative
Required if Trading Model = 2
And
If Transaction Code is:
01 = Initial purchase
02 = Subsequent purchase                         
05 = Capital Call
06 = Commitment</t>
  </si>
  <si>
    <t>The representative type responsible for the account.</t>
  </si>
  <si>
    <t>Introducing Broker Dealer Firm Name / Registered Investment Advisor Firm Name</t>
  </si>
  <si>
    <t>Required if Trading Model = 2
And
If Transaction Code is:
01 = Initial purchase
02 = Subsequent purchase                         
05 = Capital Call
06 = Commitment
Special characters are allowed</t>
  </si>
  <si>
    <t xml:space="preserve">The name of the firm acting as the introducing Broker Dealer or Registered Investment Advisor with custody responsibilities on the account. </t>
  </si>
  <si>
    <t>Account Representative/Advisor Name</t>
  </si>
  <si>
    <t>Required if the following fields are provided:
Trading Model = 2
RIA/RR Indicator = 2
And
If Transaction Code is:
01 = Initial purchase
02 = Subsequent purchase                         
05 = Capital Call
06 = Commitment
Special characters are allowed</t>
  </si>
  <si>
    <r>
      <t xml:space="preserve">Required if the following fields are provided:
Trading Model = 2
RIA/RR Indicator = 2 and
Individual CRD/IARD Number is </t>
    </r>
    <r>
      <rPr>
        <u/>
        <sz val="9"/>
        <rFont val="Calibri"/>
        <family val="2"/>
      </rPr>
      <t>not</t>
    </r>
    <r>
      <rPr>
        <sz val="9"/>
        <rFont val="Calibri"/>
        <family val="2"/>
      </rPr>
      <t xml:space="preserve"> populated.
And
If Transaction Code is:
01 = Initial purchase
02 = Subsequent purchase                         
05 = Capital Call
06 = Commitment
Special characters are allowed</t>
    </r>
  </si>
  <si>
    <t>Required if the following fields are provided:
Trading Model = 2
RIA/RR Indicator = 2 
And
If Transaction Code is:
01 = Initial purchase
02 = Subsequent purchase                         
05 = Capital Call
06 = Commitment
Special characters are allowed</t>
  </si>
  <si>
    <t>Branch Address 1</t>
  </si>
  <si>
    <t>The branch address line #1.</t>
  </si>
  <si>
    <t>Branch Address 2</t>
  </si>
  <si>
    <t>The branch address line #2.</t>
  </si>
  <si>
    <t>Branch Address 3</t>
  </si>
  <si>
    <t>The branch address line #3.</t>
  </si>
  <si>
    <t>Branch Address 4</t>
  </si>
  <si>
    <t>The branch address line #4.</t>
  </si>
  <si>
    <t>Branch Address 5</t>
  </si>
  <si>
    <t>The branch address line #5.</t>
  </si>
  <si>
    <t>Branch Postal Code/Zip Code</t>
  </si>
  <si>
    <t xml:space="preserve">Required if  Branch Address Line 1 is entered  
Special characters are allowed
</t>
  </si>
  <si>
    <t>The postal code of the branch address,</t>
  </si>
  <si>
    <t>Branch Country</t>
  </si>
  <si>
    <t>Required if  Branch Address Line 1 is entered. 
ISO Compliant</t>
  </si>
  <si>
    <t>Related Trade Indicator 1</t>
  </si>
  <si>
    <t>1 = Fund
2 = Firm</t>
  </si>
  <si>
    <t xml:space="preserve">Indicates the if the Related Account Number  belongs to the Fund or Firm.
</t>
  </si>
  <si>
    <t>Related Account Number 1</t>
  </si>
  <si>
    <t>Required if Related Trade Indicator 1 is provided 
Special characters are allowed</t>
  </si>
  <si>
    <t xml:space="preserve">Indicates the Related Account Number of the related trade.
</t>
  </si>
  <si>
    <t>Dealer Concession/Manager Paid Placement Fee Percentage</t>
  </si>
  <si>
    <t>Trading Model</t>
  </si>
  <si>
    <t>1 = Self-Clearing Trade
2 = Clearing Trade</t>
  </si>
  <si>
    <t>Indicates whether or not the trade is a clearing trade, submitted on behalf of another entity.</t>
  </si>
  <si>
    <t>AIP Firm Role</t>
  </si>
  <si>
    <t>Required if Trading Model = 2
Space = N/A
1 = Custodian
2 = Broker
3 = Custodian &amp; Broker</t>
  </si>
  <si>
    <t>For Trading Model = 2 Clearing Trades, this field indicates which role(s) the AIP Firm that submitted the trades is responsible for.</t>
  </si>
  <si>
    <t>NAV Account Indicator</t>
  </si>
  <si>
    <t>0 = Other
1 = NAV Transfer
2 = Repurchase
3 = Firm Employee
4 = Sponsor Employee
5 = Wrap Account
6 = RIA</t>
  </si>
  <si>
    <t>The NAV is defined as dollar value of a single share, based on the value of the underlying assets of the Fund minus its liabilities, divided by the number of shares outstanding.</t>
  </si>
  <si>
    <t>Net/Gross Indicator</t>
  </si>
  <si>
    <t>Required if the Load Type Indicator is: 
9 = Placement Fee
1 = Net
2 = Gross
3 = Net Down
4 = Gross Up</t>
  </si>
  <si>
    <t>Identifies if the money amount being reported is net or gross of Commissions, Fees etc.
(See the Best Practices Guide for further explanation of Net/Gross Indicator usage)</t>
  </si>
  <si>
    <t>Breakpoint Change Reason Code</t>
  </si>
  <si>
    <t>1 = ROA/Side Letter value at fund 
2 = LOI/Commitment Letter at fund 
3 = The higher of cost or
       market value at fund
4 = Householding Discount</t>
  </si>
  <si>
    <t>Indicates a change, usually a reduction,  in the anticipated or published commission/fee rate.</t>
  </si>
  <si>
    <t>Commission/Placement Fee Amount</t>
  </si>
  <si>
    <t>Required if the Load Type Indicator is:
 9 = Placement Fee
'999999999999.99
Zeros are allowed</t>
  </si>
  <si>
    <t>The commission/placement fee amount in dollars.
Example value is 99,999,999,999,999.99</t>
  </si>
  <si>
    <t>Commission/Placement Fee Percentage</t>
  </si>
  <si>
    <t>Required if Load Type Indicator is:
6 = Negotiated
9 = Placement Fee
999.999
Zeros are allowed</t>
  </si>
  <si>
    <t>The commission/placement fee amount in %.</t>
  </si>
  <si>
    <t>Dealer Concession/Manager Paid Placement Fee Amount</t>
  </si>
  <si>
    <t>The amount of the withdrawal expressed as a percentage of the investor's account.
Example value is 99,999,999,999,999.99</t>
  </si>
  <si>
    <t>Redemption Percentage</t>
  </si>
  <si>
    <t xml:space="preserve">The amount of the withdrawal expressed as a percentage of the investor's account.
</t>
  </si>
  <si>
    <t>Share Lot Identifier 1</t>
  </si>
  <si>
    <t>Share Lot Identifier 2</t>
  </si>
  <si>
    <t>Share Lot Identifier 3</t>
  </si>
  <si>
    <t>Share Lot Identifier 4</t>
  </si>
  <si>
    <t>Share Lot Identifier 5</t>
  </si>
  <si>
    <t>Erisa Eligible Indicator</t>
  </si>
  <si>
    <t>Erisa Eligible – ERISA stands for the Employee Retirement Income Security Act of 1974 and is the U.S. federal statute that established legal guidelines for private pension plan administration and investment practices.</t>
  </si>
  <si>
    <t>Erisa Percentage</t>
  </si>
  <si>
    <t>Erisa Percentage – Percentage interest held by benefit/pension plan investor.</t>
  </si>
  <si>
    <t>Erisa Pre-certified Indicator</t>
  </si>
  <si>
    <t>Erisa Pre-certified – Verification/certification of the Erisa eligible and Erisa percentage</t>
  </si>
  <si>
    <t>Breakpoint Limit Number</t>
  </si>
  <si>
    <t>Required if the Same Day Multiple Trade Indicator
is populated with (1 = Yes)</t>
  </si>
  <si>
    <t>Provide the appropriate Breakpoint Limit number to match the breakpoints defined in the Security General Profile. Breakpoint Limit Number range from 1 - 10.</t>
  </si>
  <si>
    <t xml:space="preserve">The price associated with the underlying trade.  
</t>
  </si>
  <si>
    <t>Same Day Multiple Trade Indicator</t>
  </si>
  <si>
    <t xml:space="preserve">Indicates if there are related multiple trades for a specified day.
</t>
  </si>
  <si>
    <t>Total Trade Amount Value</t>
  </si>
  <si>
    <t xml:space="preserve">Indicates the total amount value of the related trades.
Example value is 99,999,999,999,999.99
</t>
  </si>
  <si>
    <t>Related Trade Indicator 2</t>
  </si>
  <si>
    <t>Related Account Number 2</t>
  </si>
  <si>
    <t>Required if Related Trade Indicator 2 is provided 
Special characters are allowed</t>
  </si>
  <si>
    <t>Related Trade Indicator 3</t>
  </si>
  <si>
    <t>Related Account Number 3</t>
  </si>
  <si>
    <t>Required if Related Trade Indicator 3 is provided 
Special characters are allowed</t>
  </si>
  <si>
    <t>Related Trade Indicator 4</t>
  </si>
  <si>
    <t>Related Account Number 4</t>
  </si>
  <si>
    <t>Required if Related Trade Indicator 4 is provided 
Special characters are allowed</t>
  </si>
  <si>
    <t>Related Trade Indicator 5</t>
  </si>
  <si>
    <t>Related Account Number 5</t>
  </si>
  <si>
    <t>Required if Related Trade Indicator 5 is provided 
Special characters are allowed</t>
  </si>
  <si>
    <t xml:space="preserve">Firm CRD Number </t>
  </si>
  <si>
    <t>Required if Trading Model = 2
And
If Transaction Code is:
01 = Initial purchase
02 = Subsequent purchase                         
05 = Capital Call
06 = Commitment
If less than 10 bytes, pad with leading zeros. 
Zeros are allowed.</t>
  </si>
  <si>
    <t>CRD stands for Central Registration Depository and is the  central licensing and registration system for the U.S. securities industry and its regulator operated by FINRA.
Populate with Firm CRD not individual CRD/IARD. Zeros are allowed.</t>
  </si>
  <si>
    <t>Individual CRD/IARD Number</t>
  </si>
  <si>
    <r>
      <t xml:space="preserve">Required if the following fields are provided:
Trading Model = 2
RIA/RR Indicator = 2  and
Account Representative/Advisor Number is </t>
    </r>
    <r>
      <rPr>
        <u/>
        <sz val="9"/>
        <rFont val="Calibri"/>
        <family val="2"/>
      </rPr>
      <t>not</t>
    </r>
    <r>
      <rPr>
        <sz val="9"/>
        <rFont val="Calibri"/>
        <family val="2"/>
      </rPr>
      <t xml:space="preserve"> populated.
And
If Transaction Code is:
01 = Initial purchase
02 = Subsequent purchase                         
05 = Capital Call
06 = Commitment
If less than 10 bytes, pad with leading zeros. 
Zeros are allowed.</t>
    </r>
  </si>
  <si>
    <t>IARD is an electronic filing system that facilitates investment adviser registration, exempt reporting adviser filing, regulatory review, and the public disclosure information of investment adviser firms
Populate with individual CRD/IARD not Firm CRD. Zeros are allowed.</t>
  </si>
  <si>
    <t>mmddccyy
If left ‘blank’ for Security Types (01, 02, 12) this field will be systematically populated by NSCC with the Trade Date/Dealing Date – (Calendar Date) that is provided on the Security Announcement Record.</t>
  </si>
  <si>
    <r>
      <rPr>
        <u/>
        <sz val="9"/>
        <rFont val="Calibri"/>
        <family val="2"/>
      </rPr>
      <t>Hedge Funds Example:</t>
    </r>
    <r>
      <rPr>
        <sz val="9"/>
        <rFont val="Calibri"/>
        <family val="2"/>
      </rPr>
      <t xml:space="preserve">  If the 1st of the month falls on a normal business date (Monday thru Friday), the user will populate the Trade Date/Dealing Date (Business Date) with the same date as the Trade Date/Dealing Date (Calendar Date).
*The Fund will process based upon the  Calendar Date
</t>
    </r>
  </si>
  <si>
    <t>Gross Amount of Trade</t>
  </si>
  <si>
    <t>Required if the Load Type Indicator is: 
9 = Placement Fee
99999999999999.99
Zeros are allowed</t>
  </si>
  <si>
    <t>The gross amount of the trade, including commissions, fees, etc.</t>
  </si>
  <si>
    <t>Accredited Investor Indicator</t>
  </si>
  <si>
    <t>Indicates if the investor is accredited.</t>
  </si>
  <si>
    <t>Qualified Client Indicator</t>
  </si>
  <si>
    <t>Indicates if the client is qualified.</t>
  </si>
  <si>
    <t>Qualified Purchaser Indicator</t>
  </si>
  <si>
    <t>Indicates if the purchaser is a qualified.</t>
  </si>
  <si>
    <t>Qualified Institutional Buyer Indicator</t>
  </si>
  <si>
    <t>Indicates if the institution is a qualified buyer.</t>
  </si>
  <si>
    <t>State of Sale</t>
  </si>
  <si>
    <t>ISO State Code</t>
  </si>
  <si>
    <t>State of sale.</t>
  </si>
  <si>
    <t>Redemption Reason Code</t>
  </si>
  <si>
    <r>
      <t xml:space="preserve">Required for Transaction Codes:
03 = Partial Redemption Request
04 = Full Redemption Request
</t>
    </r>
    <r>
      <rPr>
        <u/>
        <sz val="9"/>
        <rFont val="Calibri"/>
        <family val="2"/>
      </rPr>
      <t>Values</t>
    </r>
    <r>
      <rPr>
        <sz val="9"/>
        <rFont val="Calibri"/>
        <family val="2"/>
      </rPr>
      <t xml:space="preserve">
01 = Regular
02 = Death
03 = Disability
04 = Hardship
05 = Odd lots
06 = RMD - Required Minimum Distribution
07 = Other/Unknown Exception
</t>
    </r>
  </si>
  <si>
    <t>CDSC Amount</t>
  </si>
  <si>
    <t>Redemption Fee</t>
  </si>
  <si>
    <t>Cost Basis Option</t>
  </si>
  <si>
    <t>01 = Fund Default
02 = FIFO (First In, First Out)
03 = LIFO (Last In, First Out)
04 = HIFO (Highest Cost In, First Out)
05= LOFO (Lowest Cost In, First Out)
06 = HILT (Highest Long-Term Cost, First Out)
07 = LILT (Lowest Long-Term Cost, First Out)
08 = HIST (Highest Short-Term Cost, First Out)
09 = Average Cost</t>
  </si>
  <si>
    <t>ppppppppyydddnnnnnnn
Where: 
pppppppp = Fund number
yy = Year
ddd = Julian date
nnnnnnn = Unique sequential number</t>
  </si>
  <si>
    <t>Order with Registration</t>
  </si>
  <si>
    <t>011 - Firm Order with Registration
012 - Fund Order with Registration
043 - Prepaid Firm Order with Registration</t>
  </si>
  <si>
    <t xml:space="preserve">                                     
1  =  ISIN                                          
2  =  SEDOL                                          
3  =  CUSIP                                              
4  =  Custom</t>
  </si>
  <si>
    <t xml:space="preserve">ppppppppyydddnnnnnnn 
Where:
pppppppp = Originator Participant Number
yy = Year                                                                           
ddd = Julian Date
nnnnnnn = Unique Sequential Number  
</t>
  </si>
  <si>
    <t>The unique control number input by the submitter to identify this trade.</t>
  </si>
  <si>
    <t>This field can be used to identify an order that has been previously settled (P = Post Settlement).  
If this is a Correction of a previously settled trade (Post Settlement).  The original control number field should be populated.</t>
  </si>
  <si>
    <t>The date the submitter transmitted the transaction.</t>
  </si>
  <si>
    <r>
      <t xml:space="preserve">Trade Date/Dealing Date – Is the Order Placement Date.
Order Details are sent at any point on or between the Subscription/Redemption Start &amp; Subscription/Redemption End Date on the Announcement Record.
</t>
    </r>
    <r>
      <rPr>
        <u/>
        <sz val="9"/>
        <rFont val="Calibri"/>
        <family val="2"/>
      </rPr>
      <t>For Hedge Fund Processing:</t>
    </r>
    <r>
      <rPr>
        <sz val="9"/>
        <rFont val="Calibri"/>
        <family val="2"/>
      </rPr>
      <t xml:space="preserve">  
The Trade Date/Dealing Date - (Business Date) will be validated against the NYSE Calendar.
   * Holidays and Weekends are </t>
    </r>
    <r>
      <rPr>
        <u/>
        <sz val="9"/>
        <rFont val="Calibri"/>
        <family val="2"/>
      </rPr>
      <t>not</t>
    </r>
    <r>
      <rPr>
        <sz val="9"/>
        <rFont val="Calibri"/>
        <family val="2"/>
      </rPr>
      <t xml:space="preserve"> allowed
</t>
    </r>
    <r>
      <rPr>
        <b/>
        <u/>
        <sz val="9"/>
        <color rgb="FF00B050"/>
        <rFont val="Calibri"/>
        <family val="2"/>
      </rPr>
      <t/>
    </r>
  </si>
  <si>
    <t>REIT's will use Settlement Date/Contract Note Date as the date the Order is finalized and where the recipient expects proceeds of the Order. 
Hedge Funds will use the Settlement Date/Contract Note Date as the date the Order is finalized. However, for Subscriptions/Purchases, money will be settled the Fund Confirmation record. 
Hedge Fund Tender Offers/Redemptions will use Settlement Date/Contract Note Date as the date the money has been sent out (at the end of the Order cycle) mirroring the REIT's process.</t>
  </si>
  <si>
    <t>Funds, on Fund generated orders, may opt to override the established "Settlement Date/Contract Note" date listed on the Security Profile Announcement.</t>
  </si>
  <si>
    <t>The settlement currency of the trade.  
For example:  USD = United States Dollars, 
GBP = Great Britain Pounds</t>
  </si>
  <si>
    <t xml:space="preserve">
Special characters are allowed  </t>
  </si>
  <si>
    <t>If this is a Correction of a previously settled trade, this field can be used to indicate the original control number.</t>
  </si>
  <si>
    <t xml:space="preserve">RIA/RR Indicator </t>
  </si>
  <si>
    <t>1 = Registered Investment Advisor
2 = Registered Representative</t>
  </si>
  <si>
    <r>
      <t>Required if the Trading Model = 2
Special characters are allowed</t>
    </r>
    <r>
      <rPr>
        <sz val="9"/>
        <color rgb="FFFF0000"/>
        <rFont val="Calibri"/>
        <family val="2"/>
      </rPr>
      <t/>
    </r>
  </si>
  <si>
    <t>Required if the following fields are provided:
Trading Model = 2
RIA/RR Indicator = 2
Special characters are allowed</t>
  </si>
  <si>
    <r>
      <t xml:space="preserve">Required if the following fields are provided:
Trading Model = 2
RIA/RR Indicator = 2 and
Individual CRD/IARD Number is </t>
    </r>
    <r>
      <rPr>
        <u/>
        <sz val="9"/>
        <rFont val="Calibri"/>
        <family val="2"/>
      </rPr>
      <t>not</t>
    </r>
    <r>
      <rPr>
        <sz val="9"/>
        <rFont val="Calibri"/>
        <family val="2"/>
      </rPr>
      <t xml:space="preserve"> populated
Special characters are allowed</t>
    </r>
  </si>
  <si>
    <t>Required if the following fields are provided:
Trading Model = 2
RIA/RR Indicator = 2 
Special characters are allowed</t>
  </si>
  <si>
    <t>Required if  Branch Address Line 1 is entered 
 Special characters are allowed</t>
  </si>
  <si>
    <t>Required if  Branch Address Line 1 is entered. ISO Compliant</t>
  </si>
  <si>
    <t>Required if the Trading Model = 2 
Space = N/A
1 = Custodian
2 = Broker
3 = Custodian &amp; Broker</t>
  </si>
  <si>
    <t xml:space="preserve">Account Indicator </t>
  </si>
  <si>
    <t>0 = Domestic
1 = Foreign
2 = US Tax Resident Living Abroad
3 = Foreign Investor Living in U.S.</t>
  </si>
  <si>
    <t>Indicates the type of account.</t>
  </si>
  <si>
    <t xml:space="preserve">Space = No
1 = Yes
1 = Yes can only be populated if the Network Control Indicator is B = Broker Controlled 
Otherwise, it is not allowed to be populated. </t>
  </si>
  <si>
    <t>Delivery of Fund Notifications</t>
  </si>
  <si>
    <t>0 = Physical Mail
1 = Email Address</t>
  </si>
  <si>
    <t>Indicates the Consent of Electronic Delivery Notification on how an investor would receive their statements and other fund notifications</t>
  </si>
  <si>
    <t>1 = Level Load
2 = Back-End Load
3 = Front-End Load
4 = Finder's Fee
5 = Other
6 = Negotiated
7 = Hybrid
8 = N/A
9 = Placement</t>
  </si>
  <si>
    <t>Required if the Load Type Indicator is:
 9 = Placement Fee
999999999999.99
Zeros are allowed</t>
  </si>
  <si>
    <t>The Dealer Concession/Manager Paid Placement Fee Amount in dollars.
Example value is 99,999,999,999,999.99</t>
  </si>
  <si>
    <t>Required if the Trading Model = 2
If less than 10 bytes, pad with leading zeros. 
Zeros are allowed.</t>
  </si>
  <si>
    <t>0 = Dividend Cash/LTCG-Cash/STCG-Cash
1 = Dividend Reinvest/LTCG-Reinvest/STCG- Reinvest
2 = Dividend Cash/LTCG-Cash/STCG-Reinvest
3 = Dividend Cash/LTCG-Reinvest/STCG- Reinvest
4 = Dividend Cash/LTCG-Reinvest/STCG-Cash
5 = Dividend Reinvest/LTCG-Cash/STCG-Cash
6 = Dividend Reinvest/LTCG-Reinvest/STCG-Cash
7 = Dividend Reinvest/LTCG-Cash/STCG-Reinvest</t>
  </si>
  <si>
    <t xml:space="preserve">0 = Tax Identification Number
1 = SSN
2 = Investor TIN/EIN
</t>
  </si>
  <si>
    <t xml:space="preserve">Indicates whether the # given is a SSN, TIN or EIN. </t>
  </si>
  <si>
    <t>Owner DOB</t>
  </si>
  <si>
    <t>The primary owners' date of birth.</t>
  </si>
  <si>
    <t>Required if Account Type is "08".
 Special characters are allowed</t>
  </si>
  <si>
    <t>Joint Owner Name 1</t>
  </si>
  <si>
    <t>The name of the account joint owner.</t>
  </si>
  <si>
    <t>Joint Owner SSN 1</t>
  </si>
  <si>
    <t>The number of the account joint owner social security number.</t>
  </si>
  <si>
    <t>Joint Owner DOB 1</t>
  </si>
  <si>
    <t>The joint owners' date of birth.</t>
  </si>
  <si>
    <t xml:space="preserve">
See tab 'Backup Withholding Indicators'</t>
  </si>
  <si>
    <t>W8 Certification Date</t>
  </si>
  <si>
    <t>Required if Withhold Indicator is B, C, D, or F
mmddccyy</t>
  </si>
  <si>
    <t>W8 Expiration Date</t>
  </si>
  <si>
    <t>Required if Withhold Indicator is D or E or if Withhold Indicator is B and SSN/TIN/EIN Number is not provided
mmddccyy</t>
  </si>
  <si>
    <t>W8 Qualified Intermediary Indicator</t>
  </si>
  <si>
    <t>Required if Withhold Indicator is C
1 = QI (Qualified intermediary - primary withholding)
2 = QI (Qualified intermediary - non-withholding)
3 = Non-QI (non-Qualified intermediary - non-withholding, not the beneficial owner)
4 = Partnership (withholding)
5 = Partnership (non-withholding)
6  = Territory Financial Institution
7 = The Firm is assuming responsibility for W8 Qualified Intermediary Reporting</t>
  </si>
  <si>
    <t>W8 Override Country Code</t>
  </si>
  <si>
    <t>W8 Override NRA Special Rate</t>
  </si>
  <si>
    <t>LOI/ROA/Side Letter Indicator</t>
  </si>
  <si>
    <t>0 = No
1 = LOI
2 = ROA
3 = Side Letter</t>
  </si>
  <si>
    <t>Side Letter Reference Number</t>
  </si>
  <si>
    <t>A side letter is simply an agreement between the hedge fund manager and the investor that outlines different terms that will apply to the investor’s investment into the fund.</t>
  </si>
  <si>
    <r>
      <t xml:space="preserve">Required if the following fields are provided:
Trading Model = 2
RIA/RR Indicator = 2 and
Account Representative/Advisor Number is </t>
    </r>
    <r>
      <rPr>
        <u/>
        <sz val="9"/>
        <rFont val="Calibri"/>
        <family val="2"/>
      </rPr>
      <t>not</t>
    </r>
    <r>
      <rPr>
        <sz val="9"/>
        <rFont val="Calibri"/>
        <family val="2"/>
      </rPr>
      <t xml:space="preserve"> populated.
If less than 10 bytes, pad with leading zeros. 
Zeros are allowed.</t>
    </r>
  </si>
  <si>
    <t>LOI Number</t>
  </si>
  <si>
    <t>LOI/ROA/Side Letter  Value</t>
  </si>
  <si>
    <t>ABA Routing Number</t>
  </si>
  <si>
    <t>ABA routing (American Bankers Association routing) is the process in which financial institutions carry out automated financial transfers with the use of a certain bank code. The bank code is a number used to identify the financial institution.</t>
  </si>
  <si>
    <t>ACH Account Number</t>
  </si>
  <si>
    <t>ACH (Automated Clearing House) is a system of the U.S. Federal Reserve Bank that provides electronic funds transfer (EFT) between banks.</t>
  </si>
  <si>
    <t>ACH Account Name</t>
  </si>
  <si>
    <t>Beneficiary Designation Indicator</t>
  </si>
  <si>
    <t>0 = Primary 
1 = Secondary</t>
  </si>
  <si>
    <t>Beneficiary Asset Percent</t>
  </si>
  <si>
    <t>Beneficiary Name</t>
  </si>
  <si>
    <t>Beneficiary SSN</t>
  </si>
  <si>
    <t>Beneficiary Relationship</t>
  </si>
  <si>
    <t>01 = Spouse
02 = Mother
03 = Father 
04 = Son
05 = Daughter
06 = Grandson
07 = Granddaughter
08 = Sister
09 = Brother
10 = Other Relative
11 = Trust 
12 = Estate
13 = Charity</t>
  </si>
  <si>
    <t>Beneficiary DOB</t>
  </si>
  <si>
    <t>Chapter 4 Status Code
(Code list view is truncated by Excel limit)</t>
  </si>
  <si>
    <t xml:space="preserve">01 = Nonparticipating FFI 
02 = Nonparticipating FFI with exempt beneficial owners
03 = Participating FFI
04 = Registered deemed-compliant FFI 
05 = Owner-documented FFI
06 = Certified deemed-compliant non-registering local bank
07 = Certified deemed-compliant retirement plan
08 = Certified deemed-compliant non-profit organization
09 = Certified deemed-compliant FFI with only low-value accounts
10 = Restricted Distributor
11 = Entity wholly owned by exempt beneficial owners 
12 = Excepted nonfinancial holding company 
13 = Excepted start-up company
14 = Excepted nonfinancial entity in liquidation or bankruptcy 
15 = Excepted hedging / financing center of nonfinancial group 
16 = Territory financial institution
17 = Excepted Territory NFFE
18 = Active NFFE 
19 = Passive NFFE with substantial U.S. owners
20 = Passive NFFE with no substantial U.S. owners
21 = Passive NFFE failed to provide substantial U.S. owners
22 = QI branch of a U.S. financial institution
23 = Foreign government or government of U.S. possession
24 = Foreign central bank of issue 
25 = Publicly traded NFFE
26 = Affiliate of publicly traded NFFE 
27 = Pending Foreign Status Code
28 = Not applicable - merchant submitting this form solely for purposes of Section 6050W
</t>
  </si>
  <si>
    <t>Specifies the chapter 4 status code from IRS tax form W-8BEN-E.</t>
  </si>
  <si>
    <t>Global Intermediary Identification Number</t>
  </si>
  <si>
    <t>IRS issued number to identify and establish FATCA status of a Foreign Financial Institution (FFI).</t>
  </si>
  <si>
    <t xml:space="preserve">Underlying Client’s Foreign Tax ID </t>
  </si>
  <si>
    <t>Foreign Tax ID of Underlying Client</t>
  </si>
  <si>
    <t>FATCA Override Special Rate</t>
  </si>
  <si>
    <t>99999999
Zeros are Allowed</t>
  </si>
  <si>
    <t>Specifies a special tax rate negotiated as part of a FACTA tax treaty.
Field is interpreted as having 5 decimal places.  Example value is 999.99999</t>
  </si>
  <si>
    <r>
      <rPr>
        <u/>
        <sz val="9"/>
        <rFont val="Calibri"/>
        <family val="2"/>
      </rPr>
      <t>Hedge Funds Example:</t>
    </r>
    <r>
      <rPr>
        <sz val="9"/>
        <rFont val="Calibri"/>
        <family val="2"/>
      </rPr>
      <t xml:space="preserve">  If the 1st of the month falls on a normal business date (Monday thru Friday), the user will populate the Trade Date/Dealing Date (Business Date) with the same date as the Trade Date/Dealing Date (Calendar Date).
*The Fund will process based upon the  Calendar Date</t>
    </r>
  </si>
  <si>
    <t>ISO State Codes</t>
  </si>
  <si>
    <t>Address Type of Record 1</t>
  </si>
  <si>
    <t xml:space="preserve">R  </t>
  </si>
  <si>
    <t>01 = Primary
02 = Secondary
03 = Dividend
04 = Capital Gain
05 = Beneficiary
06 = Account Statement
07 = SWP
08 = Prospectus
09 = Interested Party
10 = Custodian
11 = Dividend ACH
12 = Dividend Cash to Firm
13 = Capital Gain ACH
14 = Capital Gain Cash to Firm
15 = Registered Address</t>
  </si>
  <si>
    <t>Address of Record 1 Line 1</t>
  </si>
  <si>
    <t>Address of Record 1 Line 2</t>
  </si>
  <si>
    <t>Address of Record 1 Line 3</t>
  </si>
  <si>
    <t>Address of Record 1 Line 4</t>
  </si>
  <si>
    <t>Address of Record 1 Line 5</t>
  </si>
  <si>
    <t>Postal Code/Zip Code of Record 1</t>
  </si>
  <si>
    <t>Country of Record 1</t>
  </si>
  <si>
    <t>Phone Number of Record 1</t>
  </si>
  <si>
    <t>Allow international numbers</t>
  </si>
  <si>
    <t>Email Address of Record 1</t>
  </si>
  <si>
    <t>Required if the Delivery of Fund Notification field is populated to 1 = Email Address 
Special characters are allowed</t>
  </si>
  <si>
    <t>Address Type of Record 2</t>
  </si>
  <si>
    <t xml:space="preserve">OC </t>
  </si>
  <si>
    <t>Required if Address of Record Line 2 
01 = Primary
02 = Secondary
03 = Dividend
04 = Capital Gain
05 = Beneficiary
06 = Account Statement
07 = SWP
08 = Prospectus
09 = Interested Party
10 = Custodian
11 = Dividend ACH
12 = Dividend Cash to Firm
13 = Capital Gain ACH
14 = Capital Gain Cash to Firm
15 = Registered Address</t>
  </si>
  <si>
    <t>Address of Record 2 Line 1</t>
  </si>
  <si>
    <t>Required if Address Type is populated 
Special characters are allowed</t>
  </si>
  <si>
    <t>Address of Record 2 Line 2</t>
  </si>
  <si>
    <t>Address of Record 2 Line 3</t>
  </si>
  <si>
    <t>Address of Record 2 Line 4</t>
  </si>
  <si>
    <t>Address of Record 2 Line 5</t>
  </si>
  <si>
    <t>Postal Code/Zip Code of Record 2</t>
  </si>
  <si>
    <t>Country of Record 2</t>
  </si>
  <si>
    <t>Required if Address Type is populated 
ISO Compliant</t>
  </si>
  <si>
    <t>Phone Number of Record 2</t>
  </si>
  <si>
    <t>Email Address of Record 2</t>
  </si>
  <si>
    <t>Address Type of Record 3</t>
  </si>
  <si>
    <t>Required if Address of Record Line 3 
01 = Primary
02 = Secondary
03 = Dividend
04 = Capital Gain
05 = Beneficiary
06 = Account Statement
07 = SWP
08 = Prospectus
09 = Interested Party
10 = Custodian
11 = Dividend ACH
12 = Dividend Cash to Firm
13 = Capital Gain ACH
14 = Capital Gain Cash to Firm
15 = Registered Address</t>
  </si>
  <si>
    <t>Address of Record 3 Line 1</t>
  </si>
  <si>
    <t>Required if Address Type is populated
special characters are allowed</t>
  </si>
  <si>
    <t>Address of Record 3 Line 2</t>
  </si>
  <si>
    <t>special characters are allowed</t>
  </si>
  <si>
    <t>Address of Record 3 Line 3</t>
  </si>
  <si>
    <t>Address of Record 3 Line 4</t>
  </si>
  <si>
    <t>Address of Record 3 Line 5</t>
  </si>
  <si>
    <t>Postal Code/Zip Code of Record 3</t>
  </si>
  <si>
    <t>Country of Record 3</t>
  </si>
  <si>
    <t>Required if Address Type is populated 
ISO Compliant</t>
  </si>
  <si>
    <t>Phone Number of Record 3</t>
  </si>
  <si>
    <t>Email Address of Record 3</t>
  </si>
  <si>
    <t>Address Type of Record 4</t>
  </si>
  <si>
    <t>Required if Address of Record Line 4 
01 = Primary
02 = Secondary
03 = Dividend
04 = Capital Gain
05 = Beneficiary
06 = Account Statement
07 = SWP
08 = Prospectus
09 = Interested Party
10 = Custodian
11 = Dividend ACH
12 = Dividend Cash to Firm
13 = Capital Gain ACH
14 = Capital Gain Cash to Firm
15 = Registered Address</t>
  </si>
  <si>
    <t>Address of Record 4 Line 1</t>
  </si>
  <si>
    <t>Address of Record 4 Line 2</t>
  </si>
  <si>
    <t>Address of Record 4 Line 3</t>
  </si>
  <si>
    <t>Address of Record 4 Line 4</t>
  </si>
  <si>
    <t>Address of Record 4 Line 5</t>
  </si>
  <si>
    <t>Postal Code/Zip Code of Record 4</t>
  </si>
  <si>
    <t>Country of Record 4</t>
  </si>
  <si>
    <t>Phone Number of Record 4</t>
  </si>
  <si>
    <t>Email Address of Record 4</t>
  </si>
  <si>
    <t>Address Type of Record 5</t>
  </si>
  <si>
    <t>Required if Address of Record Line 5 
01 = Primary
02 = Secondary
03 = Dividend
04 = Capital Gain
05 = Beneficiary
06 = Account Statement
07 = SWP
08 = Prospectus
09 = Interested Party
10 = Custodian
11 = Dividend ACH
12 = Dividend Cash to Firm
13 = Capital Gain ACH
14 = Capital Gain Cash to Firm
15 = Registered Address</t>
  </si>
  <si>
    <t>Address of Record 5 Line 1</t>
  </si>
  <si>
    <t>Address of Record 5 Line 2</t>
  </si>
  <si>
    <t>Address of Record 5 Line 3</t>
  </si>
  <si>
    <t>Address of Record 5 Line 4</t>
  </si>
  <si>
    <t>Address of Record 5 Line 5</t>
  </si>
  <si>
    <t>Postal Code/Zip Code of Record 5</t>
  </si>
  <si>
    <t>Country of Record 5</t>
  </si>
  <si>
    <t>Required if Address Type is populated
ISO Compliant</t>
  </si>
  <si>
    <t>Phone Number of Record 5</t>
  </si>
  <si>
    <t>Email Address of Record 5</t>
  </si>
  <si>
    <t>Erisa Eligible - ERISA stands for the Employee Retirement Income Security Act of 1974 and is the U.S. federal statute that established legal guidelines for private pension plan administration and investment practices.</t>
  </si>
  <si>
    <t>Required if the Same Day Multiple Trade Indicator is populated with (1 = Yes)</t>
  </si>
  <si>
    <t>Provide the appropriate Breakpoint Limit number to match the breakpoints defined in the Security General Profile. Breakpoint Limit Number range from 1 - 10</t>
  </si>
  <si>
    <t xml:space="preserve">The price associated with the underlying trade.  </t>
  </si>
  <si>
    <t>Joint Owner Name 2</t>
  </si>
  <si>
    <t>Joint Owner SSN 2</t>
  </si>
  <si>
    <t>Joint Owner DOB 2</t>
  </si>
  <si>
    <t>Joint Owner Name 3</t>
  </si>
  <si>
    <t>Joint Owner SSN 3</t>
  </si>
  <si>
    <t>Joint Owner DOB 3</t>
  </si>
  <si>
    <t>Joint Owner Name 4</t>
  </si>
  <si>
    <t>Joint Owner SSN 4</t>
  </si>
  <si>
    <t>Joint Owner DOB 4</t>
  </si>
  <si>
    <t>Joint Owner Name 5</t>
  </si>
  <si>
    <t>Joint Owner SSN  5</t>
  </si>
  <si>
    <t>Joint Owner DOB 5</t>
  </si>
  <si>
    <t>Joint Owner Name 6</t>
  </si>
  <si>
    <t>Joint Owner SSN 6</t>
  </si>
  <si>
    <t>Joint Owner DOB  6</t>
  </si>
  <si>
    <t>Indicates the if the Related Account Number  belongs to the Fund or Firm.</t>
  </si>
  <si>
    <t>Indicates the Related Account Number of the related trade.</t>
  </si>
  <si>
    <t>Required if Related Trade Indicator is 4 provided 
Special characters are allowed</t>
  </si>
  <si>
    <t xml:space="preserve">01 = Fund Default
02 = FIFO (First In, First Out)
03 = LIFO (Last In, First Out)
04 = HIFO (Highest Cost In, First Out)
05= LOFO (Lowest Cost In, First Out)
06 = HILT (Highest Long-Term Cost, First Out)
07 = LILT (Lowest Long-Term Cost, First Out)
08 = HIST (Highest Short-Term Cost, First Out)
09 = Average Cost
</t>
  </si>
  <si>
    <t>TPA Investor ID</t>
  </si>
  <si>
    <t>The account number or internal identification number that identifies the investor’s account at the Third-party Administrator</t>
  </si>
  <si>
    <t>TPA Company</t>
  </si>
  <si>
    <t>Required if the TPA Investor ID field is populated
01 = AIX
02 = BridgePort
03 = CAIS
04 = Conway
05 = GlasFunds
06 = iCapital
07 = Lodas
08 = RealBlocks
09 = Subscribe
10 = Tokeny
11 = tZero
12 = Vidrio
13 = WealthForge</t>
  </si>
  <si>
    <t>The name of the Third-Party Administrator that is associated with the investor account</t>
  </si>
  <si>
    <t>Order Acknowledgement-Reject-Exit</t>
  </si>
  <si>
    <t>003 = Firm Acknowledgement of Fund Order
004 = Firm Reject of Fund Order
005 = Fund Acknowledgement of Firm Order
006 = Fund Reject of Firm Order 
009 = Firm Exit of Order
010 = Fund Exit of Order
036 - Fund Acknowledgement of Prepaid Order
037 - Fund Reject of Prepaid Order
038 - Firm Exit of Prepaid Order</t>
  </si>
  <si>
    <t xml:space="preserve">                                 
1  =  ISIN                                          
2  =  SEDOL                                          
3  =  CUSIP                                              
4  =  Custom</t>
  </si>
  <si>
    <t>The same control number that was input on the order.</t>
  </si>
  <si>
    <t>Re-acknowledgement Indicator</t>
  </si>
  <si>
    <r>
      <t xml:space="preserve">Required for Re-acknowledgement of Firm Order (005=Fund Acknowledgement of Firm Order)
</t>
    </r>
    <r>
      <rPr>
        <u/>
        <sz val="9"/>
        <rFont val="Calibri"/>
        <family val="2"/>
      </rPr>
      <t>And</t>
    </r>
    <r>
      <rPr>
        <sz val="9"/>
        <rFont val="Calibri"/>
        <family val="2"/>
      </rPr>
      <t xml:space="preserve">
If the Transaction Code is:
• 03 – Partial Redemption Request
• 04 – Full Redemption Request
Space = First Fund Acknowledgement of Firm Order
C-Z = Re-acknowledgement Indicator Values of Firm Order
For the first Re-acknowledgement, the Indicator must begin with “C” and for each subsequent Re-acknowledgement the indicator must be greater than the previous Re-acknowledgement Indicator in </t>
    </r>
    <r>
      <rPr>
        <u/>
        <sz val="9"/>
        <rFont val="Calibri"/>
        <family val="2"/>
      </rPr>
      <t xml:space="preserve">sequential </t>
    </r>
    <r>
      <rPr>
        <sz val="9"/>
        <rFont val="Calibri"/>
        <family val="2"/>
      </rPr>
      <t>order. 
(Otherwise this field is not allowed to be populated)</t>
    </r>
  </si>
  <si>
    <t>This field is required to be populated on a Redemption, if the Fund Acknowledgement of Firm Order is a Re-acknowledgement of the original Order.</t>
  </si>
  <si>
    <r>
      <t xml:space="preserve">mmddccyy
Required if Transaction Code is:
01 = Initial purchase
02 = Subsequent purchase                         
05 = Capital Call
06 = Commitment
And
For </t>
    </r>
    <r>
      <rPr>
        <u/>
        <sz val="9"/>
        <rFont val="Calibri"/>
        <family val="2"/>
      </rPr>
      <t>all</t>
    </r>
    <r>
      <rPr>
        <sz val="9"/>
        <rFont val="Calibri"/>
        <family val="2"/>
      </rPr>
      <t xml:space="preserve"> security types on the security general profile </t>
    </r>
    <r>
      <rPr>
        <u/>
        <sz val="9"/>
        <rFont val="Calibri"/>
        <family val="2"/>
      </rPr>
      <t>except</t>
    </r>
    <r>
      <rPr>
        <sz val="9"/>
        <rFont val="Calibri"/>
        <family val="2"/>
      </rPr>
      <t xml:space="preserve"> the following:
01 = Hedge Fund
02 = Fund of Funds
12 = Registered Hedge Fund
If not populated, NSCC will populate with the data provided in the original order record.
Backdating is allowed.</t>
    </r>
  </si>
  <si>
    <t xml:space="preserve">Trade Date/Dealing Date – Is the Order Placement Date.
Order Details are sent at any point on or between the Subscription/Redemption Start &amp; Subscription/Redemption End Date on the Announcement Record.
</t>
  </si>
  <si>
    <t>Registration Indicator</t>
  </si>
  <si>
    <t>Required For Fund Acknowledgement 
(record type 005 or 036).
0 = No Registration Required
1 = Registration required
2 = Registration submitted before
3 = Registration attached.
This field is used by Fund Acknowledgement (record types 005 &amp; 036) to change registration requirement by setting the field to 0 or 1.
Any other value or record type will not change registration requirement.</t>
  </si>
  <si>
    <t>S</t>
  </si>
  <si>
    <t>S = Systematically Populated By NSCC
If populated, NSCC will overlay this field with the data provided in the original transaction.</t>
  </si>
  <si>
    <t xml:space="preserve">mmddccyy
If not provided on the 005 - Fund Acknowledgement of Firm Order, the Settlement Date will be systematically populated by NSCC from the original Order record.
The settlement date field is only allowed to be populated on the 005 - Fund Acknowledgement record.  
Otherwise, this field will be systematically populated by NSCC.
</t>
  </si>
  <si>
    <t>REIT's will use Settlement Date/Contract Note Date as the date the Order is finalized and where the recipient expects proceeds of the Order. 
Hedge Funds will use the Settlement Date/Contract Note Date as the date the Order is finalized. However, for Subscriptions/Purchases, money will be settled via the Fund Confirmation record. 
Hedge Fund Tender Offers/Redemptions will use Settlement Date/Contract Note Date as the date the money has been sent out (at the end of the Order cycle) mirroring the REIT's process.</t>
  </si>
  <si>
    <t>The dollar amount of the transaction being reported. If the transaction is “settling” then this is the amount NSCC will add to the Settlement obligation.</t>
  </si>
  <si>
    <t>Identifies if the money amount being reported is net of commissions, fees, etc. ((1 = Net) or if the money amount includes the commissions, fees, etc. (2 = Gross)</t>
  </si>
  <si>
    <t>mmddccyy
If populated, NSCC will overlay this field with the data provided in the original order record.</t>
  </si>
  <si>
    <t xml:space="preserve">Reject Reason Codes Populated by Firm/Fund </t>
  </si>
  <si>
    <t>Fund/Firm Reject-Exit Indicator</t>
  </si>
  <si>
    <t>Required for Record Types = 004, 006, 037
1 = Rejected or Exited by Fund/Firm
Optional for the following record types:
009 – Firm Exit of Order
010 – Fund Exit of Order
038 – Firm Exit of Prepaid Order
Spaces for the other Record Types</t>
  </si>
  <si>
    <t>Fund/Firm Reject-Exit Reason Code 1</t>
  </si>
  <si>
    <t>Fund/Firm Reject-Exit Reason Code 2</t>
  </si>
  <si>
    <t>Fund/Firm Reject-Exit Reason Code 3</t>
  </si>
  <si>
    <t>Fund/Firm Reject-Exit Reason Code 4</t>
  </si>
  <si>
    <t>Payment Status Indicator</t>
  </si>
  <si>
    <t xml:space="preserve">Required for Record Type = 038
1 = Received 
2 = Not Received </t>
  </si>
  <si>
    <t>Equalization Amount</t>
  </si>
  <si>
    <t>Equalization is the accounting methodology that ascertains that performance fee charged is in accordance with the performance of the individual investor's account and at the Fund level as a whole.</t>
  </si>
  <si>
    <t>Equalization Percentage</t>
  </si>
  <si>
    <t>Equalization Debit/Credit Indicator</t>
  </si>
  <si>
    <t>Required if Record Type = 009, 010 or 038 and Equalization Amount or Equalization Percentage is populated
1 = Debit
2 = Credit</t>
  </si>
  <si>
    <t>Erisa Pre-certified – verification/certification of the Erisa eligible and Erisa percentage.</t>
  </si>
  <si>
    <t>007 = Confirmation (Originator Type - F only)
008 = Correction (Originator Type - B only)
040 = Prepaid Confirmation (Originator Type - F only)
041 = Prepaid Correction (Originator Type - B only)
042 = Contract Note (Originator Type - F only)</t>
  </si>
  <si>
    <t>For confirmation (Record Type 007) must match the value in AIP database. 
Required for Correction (Record Type 008) and must be greater than the value in AIP database
Space = No correction
C-Z = Correction</t>
  </si>
  <si>
    <r>
      <t xml:space="preserve">mmddccyy
Required if Transaction Code is:
01 = Initial purchase
02 = Subsequent purchase                         
05 = Capital Call
06 = Commitment
And
For all security types on the security general profile </t>
    </r>
    <r>
      <rPr>
        <u/>
        <sz val="9"/>
        <rFont val="Calibri"/>
        <family val="2"/>
      </rPr>
      <t xml:space="preserve">except </t>
    </r>
    <r>
      <rPr>
        <sz val="9"/>
        <rFont val="Calibri"/>
        <family val="2"/>
      </rPr>
      <t xml:space="preserve">the following:
01 = Hedge Fund
02 = Fund of Funds
12 = Registered Hedge Fund
If not provided in the Order, then it is pulled from the Security Announcement record
HF Security Types (01,02,12) -  Backdating is </t>
    </r>
    <r>
      <rPr>
        <u/>
        <sz val="9"/>
        <rFont val="Calibri"/>
        <family val="2"/>
      </rPr>
      <t>not</t>
    </r>
    <r>
      <rPr>
        <sz val="9"/>
        <rFont val="Calibri"/>
        <family val="2"/>
      </rPr>
      <t xml:space="preserve"> allowed
Non-Hedge Funds -   Backdating is allowed</t>
    </r>
  </si>
  <si>
    <r>
      <t xml:space="preserve">Trade Date/Dealing Date – Is the Order Placement Date.
Order Details are sent at any point on or between the Subscription/Redemption Start &amp; Subscription/Redemption End Date on the Announcement Record.
</t>
    </r>
    <r>
      <rPr>
        <u/>
        <sz val="9"/>
        <rFont val="Calibri"/>
        <family val="2"/>
      </rPr>
      <t>For Hedge Fund Processing:</t>
    </r>
    <r>
      <rPr>
        <sz val="9"/>
        <rFont val="Calibri"/>
        <family val="2"/>
      </rPr>
      <t xml:space="preserve">  
The Trade Date/Dealing Date - (Business Date) will be validated against the NYSE Calendar.
   * Holidays and Weekends are </t>
    </r>
    <r>
      <rPr>
        <u/>
        <sz val="9"/>
        <rFont val="Calibri"/>
        <family val="2"/>
      </rPr>
      <t>not</t>
    </r>
    <r>
      <rPr>
        <sz val="9"/>
        <rFont val="Calibri"/>
        <family val="2"/>
      </rPr>
      <t xml:space="preserve"> allowed
</t>
    </r>
  </si>
  <si>
    <t>This field can be used to change registration requirement.
0 = No Registration Required                       
1 = Registration required               
2 = Registration submitted before.
3 = Registration attached.
Required and Must be 1 or 2 for Correction (Record type 008) if Transaction Code changes from 02 To 01
Required and Must be 1 or 2 for Confirmation (Record type 007) if Transaction Code changes from 02 To 01</t>
  </si>
  <si>
    <t>The type of transaction being requested. Changes of transaction codes are only allowed for record types 007 and 040, and can only be made between 01, 02, or 05, if the original Order transaction is a purchase, or 03 or 04 (vice versa) if the original Order transaction is a redemption</t>
  </si>
  <si>
    <t>mmddccyy
Optional for Correction (record type = 008, 041)
Contract Note (record type = 042) - If populated, NSCC will overlay with the settlement date on the Confirmation Record (007).
Required for Confirmation (record type = 007)
Must equal Settlement Date from Security Announcement if Settlement Date Override Indicator = 0 or space</t>
  </si>
  <si>
    <t>REIT's will use settlement date as the date the Order is finalized and where the recipient expects proceeds of the Order. 
Hedge Funds use Settlement Date as the date the Order is finalized. However, for Subscriptions/Purchases, money will be settled via the Fund Confirmation record. 
Hedge Fund Tender Offers/Redemptions will use Settlement Date as the date the money has been sent out (at the end of the Order cycle) mirroring the REIT's process.</t>
  </si>
  <si>
    <t>1 = Yes
Must be 1 for Confirmation (record type = 007) if Settlement Date is different than the Security Announcement Settlement Date</t>
  </si>
  <si>
    <t>Contract Note Indicator</t>
  </si>
  <si>
    <t>Required for Fund Confirmation (Record Type-007) for a Purchase transaction (Transaction Codes 01,02,and 05) .
0 = No
1 = Yes</t>
  </si>
  <si>
    <t>Allows the Fund to indicate if the Purchase Order requires a Contract Note (042) record to finalize the transaction. 
If the Fund does not require a Contract Note, then the Fund Confirmation (007) will finalize the Purchase order. 
This field is not allowed for redemptions. 
If populated, NSCC will always default to 1=Yes, requiring a Contract Note to finalize the transaction.</t>
  </si>
  <si>
    <r>
      <t xml:space="preserve">For the following record types:
007 = Confirmation 
040 = Prepaid Confirmation
042 = Contract Note
The Money Amount is required and must be greater than 0 for settling transactions.
For the following record types:
008 = Correction 
041 = Prepaid Correction 
The Money Amount is required if the Transaction Code is:
01 = Initial purchase
02 = Subsequent  
05 = Capital Call
06 = Commitment
And
Required for Transaction Code - 03 = Partial Redemption Request if Share Quantity is not populated
</t>
    </r>
    <r>
      <rPr>
        <u/>
        <sz val="9"/>
        <rFont val="Calibri"/>
        <family val="2"/>
      </rPr>
      <t>Both the Share Quantity and Money Amount fields cannot be provided for - 03 = Partial Redemption Request</t>
    </r>
    <r>
      <rPr>
        <sz val="9"/>
        <rFont val="Calibri"/>
        <family val="2"/>
      </rPr>
      <t xml:space="preserve">
Zeros are not allowed for Transaction Code (03 - Partial Redemption Request)
The Money Amount is </t>
    </r>
    <r>
      <rPr>
        <u/>
        <sz val="9"/>
        <rFont val="Calibri"/>
        <family val="2"/>
      </rPr>
      <t>not</t>
    </r>
    <r>
      <rPr>
        <sz val="9"/>
        <rFont val="Calibri"/>
        <family val="2"/>
      </rPr>
      <t xml:space="preserve"> allowed if the Transaction Code - 04 = Full Redemption Request
99999999999999.99
Maximum is 9999999999999.99 per day
This amount will be settled by NSCC if Settlement Indicator = 1</t>
    </r>
  </si>
  <si>
    <t>Currency the Fund Company uses to report pricing.
It is important for an investor or auditor to note the reporting currency especially when a company has international investments.
For example USD = United States Dollars, 
GBP = Great Britain Pounds</t>
  </si>
  <si>
    <t>The settlement currency of the trade.
For example:  USD = United States Dollars, 
GBP = Great Britain Pounds</t>
  </si>
  <si>
    <r>
      <t xml:space="preserve">Required for record types:
 008 = Correction 
 041 = Prepaid Correction
If Transaction Code - 03 = Partial Redemption Request and Money Amount is not populated.
</t>
    </r>
    <r>
      <rPr>
        <u/>
        <sz val="9"/>
        <rFont val="Calibri"/>
        <family val="2"/>
      </rPr>
      <t>Both the Share Quantity and Money Amount fields cannot be provided for - 03 = Partial Redemption Request</t>
    </r>
    <r>
      <rPr>
        <sz val="9"/>
        <rFont val="Calibri"/>
        <family val="2"/>
      </rPr>
      <t xml:space="preserve">
Zeros are not allowed for Transaction Code (03 - Partial Redemption Request)
Otherwise this field is optional
99999999.999999</t>
    </r>
  </si>
  <si>
    <t>mmddccyy
Fund Confirmation (007) - The Contract Note Date must be greater than the Settlement Date.
Optional for Corrections (record types = 008, 041)
Contract Note Date is 'Optional' for record type 042 
Required if Contract
Note Indicator is populated
to (1 = Yes)</t>
  </si>
  <si>
    <t>Hedge Funds will use the Contract Note Date as the date the Order is finalized. However, for Subscriptions/Purchases, money will be settled via the Fund Confirmation record. 
Hedge Fund Tender Offers/Redemptions will use Contract Note Date as the date the money has been sent out (at the end of the Order cycle) mirroring the REIT's process.</t>
  </si>
  <si>
    <t>Required if the Transaction Code is:
01 = Initial Purchase
06 = Commitment
Special characters are allowed</t>
  </si>
  <si>
    <t>1 = Registered Investment Advisor
2 = Registered Representative
Required for record types:
008 = Correction  
041 = Prepaid Correction 
If the Trading Model = 2
And
If Transaction Code is:
  01 = Initial purchase
  02 = Subsequent purchase                         
  05 = Capital Call
  06 = Commitment</t>
  </si>
  <si>
    <r>
      <t xml:space="preserve">Required for record types:
008 = Correction 
041 = Prepaid Correction
If the Trading Model = 2
And
If Transaction Code is:
  01 = Initial purchase
  02 = Subsequent purchase                         
  05 = Capital Call
  06 = Commitment
(Otherwise this field is </t>
    </r>
    <r>
      <rPr>
        <u/>
        <sz val="9"/>
        <rFont val="Calibri"/>
        <family val="2"/>
      </rPr>
      <t>not</t>
    </r>
    <r>
      <rPr>
        <sz val="9"/>
        <rFont val="Calibri"/>
        <family val="2"/>
      </rPr>
      <t xml:space="preserve"> allowed to be populated)
Special characters are allowed</t>
    </r>
  </si>
  <si>
    <t>Required for record types:
008 = Correction 
041 = Prepaid Correction 
If the Trading Model = 2 and 
RIA/RR Indicator = 2
And
If Transaction Code is:
  01 = Initial purchase
  02 = Subsequent purchase                         
  05 = Capital Call
  06 = Commitment
Special characters are allowed</t>
  </si>
  <si>
    <r>
      <t xml:space="preserve">Required for record types:
008 = Correction and 
041 = Prepaid Correction 
If the Trading Model = 2
RIA/RR Indicator = 2 and </t>
    </r>
    <r>
      <rPr>
        <u/>
        <sz val="9"/>
        <rFont val="Calibri"/>
        <family val="2"/>
      </rPr>
      <t xml:space="preserve">
</t>
    </r>
    <r>
      <rPr>
        <sz val="9"/>
        <rFont val="Calibri"/>
        <family val="2"/>
      </rPr>
      <t xml:space="preserve">Individual CRD/IARD Number is </t>
    </r>
    <r>
      <rPr>
        <u/>
        <sz val="9"/>
        <rFont val="Calibri"/>
        <family val="2"/>
      </rPr>
      <t>not</t>
    </r>
    <r>
      <rPr>
        <sz val="9"/>
        <rFont val="Calibri"/>
        <family val="2"/>
      </rPr>
      <t xml:space="preserve"> populated
And
If Transaction Code is:
  01 = Initial purchase
  02 = Subsequent purchase                         
  05 = Capital Call
  06 = Commitment
Special characters are allowed</t>
    </r>
  </si>
  <si>
    <r>
      <t xml:space="preserve">Required for record types:
008 = Correction 
041 = Prepaid Correction
If the Trading Model = 2 and
RIA/RR Indicator = 2 
And
If Transaction Code is:
  01 = Initial purchase
  02 = Subsequent purchase                         
  05 = Capital Call
  06 = Commitment
(Otherwise this field is </t>
    </r>
    <r>
      <rPr>
        <u/>
        <sz val="9"/>
        <rFont val="Calibri"/>
        <family val="2"/>
      </rPr>
      <t>not</t>
    </r>
    <r>
      <rPr>
        <sz val="9"/>
        <rFont val="Calibri"/>
        <family val="2"/>
      </rPr>
      <t xml:space="preserve"> allowed to be populated)
Special characters are allowed</t>
    </r>
  </si>
  <si>
    <r>
      <t xml:space="preserve">Required for record types:
008 = Correction and                    
041 = Prepaid Correction 
1 = Self-Clearing Trade
2 = Clearing Trade
(Otherwise this field is </t>
    </r>
    <r>
      <rPr>
        <u/>
        <sz val="9"/>
        <rFont val="Calibri"/>
        <family val="2"/>
      </rPr>
      <t>not</t>
    </r>
    <r>
      <rPr>
        <sz val="9"/>
        <rFont val="Calibri"/>
        <family val="2"/>
      </rPr>
      <t xml:space="preserve"> allowed to be populated)</t>
    </r>
  </si>
  <si>
    <r>
      <t xml:space="preserve">Required for record types:
008 = Correction 
041 = Prepaid Correction 
If the Trading Model = 2 
(Otherwise this field is </t>
    </r>
    <r>
      <rPr>
        <u/>
        <sz val="9"/>
        <rFont val="Calibri"/>
        <family val="2"/>
      </rPr>
      <t>not</t>
    </r>
    <r>
      <rPr>
        <sz val="9"/>
        <rFont val="Calibri"/>
        <family val="2"/>
      </rPr>
      <t xml:space="preserve"> allowed to be populated)
Space = N/A
1 = Custodian
2 = Broker
3 = Custodian &amp; Broker
</t>
    </r>
  </si>
  <si>
    <r>
      <t xml:space="preserve">Required for record types:
008 = Correction 
041 = Prepaid Correction 
If the Trading Model = 2
And
If Transaction Code is:
  01 = Initial purchase
  02 = Subsequent purchase                         
  05 = Capital Call
  06 = Commitment
(Otherwise this field is </t>
    </r>
    <r>
      <rPr>
        <u/>
        <sz val="9"/>
        <rFont val="Calibri"/>
        <family val="2"/>
      </rPr>
      <t>not</t>
    </r>
    <r>
      <rPr>
        <sz val="9"/>
        <rFont val="Calibri"/>
        <family val="2"/>
      </rPr>
      <t xml:space="preserve"> allowed to be populated)
If less than 10 bytes, pad with leading zeros. 
Zeros are allowed.</t>
    </r>
  </si>
  <si>
    <r>
      <t xml:space="preserve">Required for record types:
008 = Correction and 
041 = Prepaid Correction 
If the Trading Model = 2, 
RIA/RR Indicator = 2 </t>
    </r>
    <r>
      <rPr>
        <u/>
        <sz val="9"/>
        <rFont val="Calibri"/>
        <family val="2"/>
      </rPr>
      <t>and</t>
    </r>
    <r>
      <rPr>
        <sz val="9"/>
        <rFont val="Calibri"/>
        <family val="2"/>
      </rPr>
      <t xml:space="preserve"> 
Account Representative/Advisor Number is </t>
    </r>
    <r>
      <rPr>
        <u/>
        <sz val="9"/>
        <rFont val="Calibri"/>
        <family val="2"/>
      </rPr>
      <t xml:space="preserve">not </t>
    </r>
    <r>
      <rPr>
        <sz val="9"/>
        <rFont val="Calibri"/>
        <family val="2"/>
      </rPr>
      <t xml:space="preserve">populated
And
If Transaction Code is:
  01 = Initial purchase
  02 = Subsequent purchase                         
  05 = Capital Call
  06 = Commitment
(Otherwise this field is </t>
    </r>
    <r>
      <rPr>
        <u/>
        <sz val="9"/>
        <rFont val="Calibri"/>
        <family val="2"/>
      </rPr>
      <t>not</t>
    </r>
    <r>
      <rPr>
        <sz val="9"/>
        <rFont val="Calibri"/>
        <family val="2"/>
      </rPr>
      <t xml:space="preserve"> allowed to be populated)
If less than 10 bytes, pad with leading zeros. 
Zeros are allowed.</t>
    </r>
  </si>
  <si>
    <t xml:space="preserve">0  =  Other 
1  =  NAV Transfer 
2  =  Repurchase 
3  =  Firm Employee 
4  =  Sponsor Employee
5  =  Wrap Account
6  =  RIA
</t>
  </si>
  <si>
    <t>mmddccyy
Required if the security type on the security general profile is one of the following:
01 = Hedge Fund
02 = Fund of Funds
12 = Registered Hedge Fund</t>
  </si>
  <si>
    <t>Required if the Load Type Indicator is: 
9 = Placement Fee
'99999999999999.99</t>
  </si>
  <si>
    <r>
      <t xml:space="preserve">Required for record types:
008 = Correction and 
041 = Prepaid Correction 
If Transaction Code is:
  03 = Partial Redemption Request
  04 = Full Redemption Request                   
</t>
    </r>
    <r>
      <rPr>
        <u/>
        <sz val="9"/>
        <rFont val="Calibri"/>
        <family val="2"/>
      </rPr>
      <t>Values</t>
    </r>
    <r>
      <rPr>
        <sz val="9"/>
        <rFont val="Calibri"/>
        <family val="2"/>
      </rPr>
      <t xml:space="preserve">
01 = Regular
02 = Death
03 = Disability
04 = Hardship
05 = Odd lots
06 = RMD - Required Minimum Distribution
07 = Other/Unknown Exception      </t>
    </r>
  </si>
  <si>
    <t>Reconfirmation Indicator</t>
  </si>
  <si>
    <r>
      <t xml:space="preserve">Required for Confirmation (Record Types 007 &amp; 040) if this is a Reconfirmation. 
Space = First Confirmation </t>
    </r>
    <r>
      <rPr>
        <u/>
        <sz val="9"/>
        <rFont val="Calibri"/>
        <family val="2"/>
      </rPr>
      <t>or</t>
    </r>
    <r>
      <rPr>
        <sz val="9"/>
        <rFont val="Calibri"/>
        <family val="2"/>
      </rPr>
      <t xml:space="preserve"> First Confirmation </t>
    </r>
    <r>
      <rPr>
        <u/>
        <sz val="9"/>
        <rFont val="Calibri"/>
        <family val="2"/>
      </rPr>
      <t>after</t>
    </r>
    <r>
      <rPr>
        <sz val="9"/>
        <rFont val="Calibri"/>
        <family val="2"/>
      </rPr>
      <t xml:space="preserve"> a Correction
C-Z = Reconfirmation Values
For the first Reconfirmation, the Indicator must begin with “C” and for each subsequent Reconfirmation the indicator must be greater than the previous Reconfirmation Indicator in sequential order. 
This field cannot be populated for the 008-Correction and 041 Prepaid Correction records.</t>
    </r>
  </si>
  <si>
    <t xml:space="preserve">Related Control Number </t>
  </si>
  <si>
    <t>Required for the following Transaction Codes:
   05 = Capital Call
   06 = Commitment
Zeros are allowed
99999999999999.99</t>
  </si>
  <si>
    <t>Number of Business Days Until Valuation</t>
  </si>
  <si>
    <t>Funds can indicate their anticipated valuation date in # of business days.</t>
  </si>
  <si>
    <t xml:space="preserve">
mmddccyy</t>
  </si>
  <si>
    <t>Funds can indicate their anticipated valuation date.</t>
  </si>
  <si>
    <t>Value Price</t>
  </si>
  <si>
    <t>If there is a value price available, funds can provide it on the confirmation record.</t>
  </si>
  <si>
    <t>Confirm Share Quantity</t>
  </si>
  <si>
    <t xml:space="preserve">
99999999.999999</t>
  </si>
  <si>
    <t>If the shares can be determined, funds can provide the information on a confirmation record.</t>
  </si>
  <si>
    <t xml:space="preserve">0 = No
1 = Yes
</t>
  </si>
  <si>
    <t xml:space="preserve">Required if  Tender Offer Subject to Holdback = 1 
zeros allowed
</t>
  </si>
  <si>
    <t xml:space="preserve">Required if  Tender Offer Subject to Holdback = 1 
</t>
  </si>
  <si>
    <t>Required if Tender Offer Subject to Holdback = 1
999.999</t>
  </si>
  <si>
    <t>Interest Rate on Holdback</t>
  </si>
  <si>
    <t>Interest Paid on Holdback</t>
  </si>
  <si>
    <t>Holdback is the portion of the total amount redeemed that is not returned to the investor until a specified period of time.
Example value is 99,999,999,999,999.99</t>
  </si>
  <si>
    <t>Tender Offer Oversold Indicator</t>
  </si>
  <si>
    <t xml:space="preserve">0 = No
1 = Yes    
</t>
  </si>
  <si>
    <t xml:space="preserve">This is to inform the submitter whether they have requested a withdrawal amount that is more than the Funds holdings.
The fund has a limited amount of monies (a cap) that can be used for redemptions in a set period of time (monthly, quarterly or annually).  If the aggregate money amount of all the tenders that were submitted for that period exceeded that (cap) amount, usually the fund will prorate the final payout to all valid tenders that were submitted. 
Example:
If there is a $1 million (cap) and there are $2 million worth of shares submitted for tender the proration would be 50%.   </t>
  </si>
  <si>
    <t>Tender Offer Pro Rata Indicator</t>
  </si>
  <si>
    <t xml:space="preserve">Required if  Tender Offer Oversold = 1
0 = No
1 = Yes
</t>
  </si>
  <si>
    <t xml:space="preserve">The fund has the ability to prorate the final payout to all valid tenders that were submitted. 
Example:
If there is a $1 million (cap) and there are $2 million worth of shares submitted for tender the proration would be 50%.   </t>
  </si>
  <si>
    <t>Percent of ProRata Allocation</t>
  </si>
  <si>
    <t xml:space="preserve">Required if Tender Offer  ProRata = 1
999.999
</t>
  </si>
  <si>
    <t>Funds can indicate the % of pro ration.</t>
  </si>
  <si>
    <t xml:space="preserve">Required if Tender Offer Oversold = 1
0 = No
1 = Yes 
</t>
  </si>
  <si>
    <t>Equalization is the accounting methodology that ascertains that performance fee charged is in accordance with the performance of the individual investor's account and at the Fund level as a whole.
Example value is 99,999,999,999,999.99</t>
  </si>
  <si>
    <t>Required if Equalization Amount or Equalization Percentage is populated
1 = Debit
2 = Credit</t>
  </si>
  <si>
    <t>Equalization is the accounting methodology that ascertains that performance fee charged is in accordance with the performance of the individual investor's account and at the Fund level as a whole.
If Equalization Amount of Equalization Percentage is populated, then this field is required.</t>
  </si>
  <si>
    <t>Erisa Pre-certified – verification/certification of the Erisa eligible and Erisa percentage</t>
  </si>
  <si>
    <t xml:space="preserve">999,999.999999
Required for the following record types: 
007 = Confirmation
040 = Prepaid Confirmation
042 = Contract Note
zeros are allowed.
</t>
  </si>
  <si>
    <t xml:space="preserve">The price associated with the underlying trade.  
</t>
  </si>
  <si>
    <t>Required if Related Trade Indicator 2 is provided
Special characters are allowed</t>
  </si>
  <si>
    <t>Required if Related Trade Indicator 3 is provided
Special characters are allowed</t>
  </si>
  <si>
    <t>Required if Related Trade Indicator 4 is provided
Special characters are allowed</t>
  </si>
  <si>
    <t>Required if Related Trade Indicator 5 is provided
Special characters are allowed</t>
  </si>
  <si>
    <t>Account Registration-Maintenance</t>
  </si>
  <si>
    <t>B  =  Firm
F  =  Fund</t>
  </si>
  <si>
    <t xml:space="preserve">025  =  Account Registration
053  =  Account Maintenance
</t>
  </si>
  <si>
    <t>The combination of the Share Class field, Security Identifier field and Security Issue ID will trigger the creation of this number.</t>
  </si>
  <si>
    <t>Security Indicator</t>
  </si>
  <si>
    <t>1  =  ISIN                                          
2  = SEDOL                                         
3  = CUSIP                                         
4  = Custom</t>
  </si>
  <si>
    <t xml:space="preserve"> 
The number associated with the Security Identifier</t>
  </si>
  <si>
    <t>Registration Type</t>
  </si>
  <si>
    <t>0 = Order Registration
1 = Registration Only
2 = Account Transfer Registration
Required for Record Type 025</t>
  </si>
  <si>
    <r>
      <t xml:space="preserve">If the 'Registration Type' field is populated with (0 = Order Registration), then it will follow the normal Order Flow Process.
If the 'Registration Type' field is populated with (1 = Registration Only), then  an Order </t>
    </r>
    <r>
      <rPr>
        <u/>
        <sz val="9"/>
        <rFont val="Calibri"/>
        <family val="2"/>
      </rPr>
      <t>reminders</t>
    </r>
    <r>
      <rPr>
        <sz val="9"/>
        <rFont val="Calibri"/>
        <family val="2"/>
      </rPr>
      <t xml:space="preserve"> record will </t>
    </r>
    <r>
      <rPr>
        <u/>
        <sz val="9"/>
        <rFont val="Calibri"/>
        <family val="2"/>
      </rPr>
      <t>not</t>
    </r>
    <r>
      <rPr>
        <sz val="9"/>
        <rFont val="Calibri"/>
        <family val="2"/>
      </rPr>
      <t xml:space="preserve"> be generated.
If the 'Registration Type' field is populated with (2 = Account Transfer Registration), then the Registration record is for the Account Transfer Flow Process.
</t>
    </r>
  </si>
  <si>
    <t xml:space="preserve">Space </t>
  </si>
  <si>
    <t>New Firm Account Number</t>
  </si>
  <si>
    <r>
      <t xml:space="preserve">The investors Broker Dealer account number.
If the account is B = Broker Controlled, Funds must store and provide the Firm Account Number on all applicable records.
The New Firm Account Number should be used when an Account Maintenance Record (053) is transmitted to change the existing Firm Account Number to a </t>
    </r>
    <r>
      <rPr>
        <u/>
        <sz val="9"/>
        <rFont val="Calibri"/>
        <family val="2"/>
      </rPr>
      <t xml:space="preserve">New </t>
    </r>
    <r>
      <rPr>
        <sz val="9"/>
        <rFont val="Calibri"/>
        <family val="2"/>
      </rPr>
      <t>Firm Account Number.</t>
    </r>
  </si>
  <si>
    <t>New Fund Account Number</t>
  </si>
  <si>
    <r>
      <t xml:space="preserve">The Fund or Fund Administrator account number for the investor. 
The New Fund Account Number should be used when an Account Maintenance Record (053) is transmitted to change the existing Fund Account number to a </t>
    </r>
    <r>
      <rPr>
        <u/>
        <sz val="9"/>
        <rFont val="Calibri"/>
        <family val="2"/>
      </rPr>
      <t>New</t>
    </r>
    <r>
      <rPr>
        <sz val="9"/>
        <rFont val="Calibri"/>
        <family val="2"/>
      </rPr>
      <t xml:space="preserve"> Fund Account Number.</t>
    </r>
  </si>
  <si>
    <t xml:space="preserve">01 = Nonparticipating FFI 
02 = Nonparticipating FFI with exempt beneficial owners
03 = Participating FFI
04 = Registered deemed-compliant FFI 
05 = Owner-documented FFI
06 = Certified deemed-compliant nonregistering local bank
07 = Certified deemed-compliant retirement plan
08 = Certified deemed-compliant non-profit organization
09 = Certified deemed-compliant FFI with only low-value accounts
10 = Restricted Distributor
11 = Entity wholly owned by exempt beneficial owners 
12 = Excepted nonfinancial holding company 
13 = Excepted start-up company
14 = Excepted nonfinancial entity in liquidation or bankruptcy 
15 = Excepted hedging / financing center of nonfinancial group 
16 = Territory financial institution
17 = Excepted Territory NFFE
18 = Active NFFE 
19 = Passive NFFE with substantial U.S. owners
20 = Passive NFFE with no substantial U.S. owners
21 = Passive NFFE failed to provide substantial U.S. owners
22 = QI branch of a U.S. financial institution
23 = Foreign government or government of U.S. possession
24 = Foreign central bank of issue 
25 = Publicly traded NFFE
26 = Affiliate of publicly traded NFFE 
27 = Pending Foreign Status Code
28 = Not applicable - merchant submitting this form solely for purposes of Section 6050W
</t>
  </si>
  <si>
    <r>
      <t xml:space="preserve">Space = No
1 = Yes
1 = Yes can only be populated if the Network Control Indicator is B = Broker Controlled </t>
    </r>
    <r>
      <rPr>
        <u/>
        <sz val="9"/>
        <rFont val="Calibri"/>
        <family val="2"/>
        <scheme val="minor"/>
      </rPr>
      <t>AND</t>
    </r>
    <r>
      <rPr>
        <sz val="9"/>
        <rFont val="Calibri"/>
        <family val="2"/>
        <scheme val="minor"/>
      </rPr>
      <t xml:space="preserve"> the record type is 025  
Otherwise, it is not allowed to be populated. </t>
    </r>
  </si>
  <si>
    <t xml:space="preserve">B = Broker Controlled                     
C = Customer Controlled  </t>
  </si>
  <si>
    <t xml:space="preserve">Firm Account Number  </t>
  </si>
  <si>
    <t xml:space="preserve">Required if the Network Control Indicator = B    
 Special characters are allowed        </t>
  </si>
  <si>
    <t xml:space="preserve">Fund Account Number  </t>
  </si>
  <si>
    <t>Required if Firm Account Number field is blank
 Special characters are allowed</t>
  </si>
  <si>
    <t xml:space="preserve">Specifies a special tax rate negotiated as part of a FACTA tax treaty.
Field is interpreted as having 5 decimal places.  Example value is 999.99999
</t>
  </si>
  <si>
    <t xml:space="preserve">Series Roll Up Date  </t>
  </si>
  <si>
    <t>The account number of the party with custodial responsibility for the account.</t>
  </si>
  <si>
    <r>
      <rPr>
        <sz val="9"/>
        <rFont val="Calibri"/>
        <family val="2"/>
      </rPr>
      <t>Required if Record Type = (025 - Account Registration)</t>
    </r>
    <r>
      <rPr>
        <u/>
        <sz val="9"/>
        <rFont val="Calibri"/>
        <family val="2"/>
      </rPr>
      <t xml:space="preserve">    
See Tab ‘Account Types’ for list</t>
    </r>
  </si>
  <si>
    <t xml:space="preserve">Required if Record Type = (025 - Account Registration) 
Required if Record Type = (053 – Account Maintenance) and if Trading Model = 2
1 = Registered Investment Advisor
2 = Registered Representative                                                   </t>
  </si>
  <si>
    <t xml:space="preserve">A/N </t>
  </si>
  <si>
    <r>
      <t>Required if the Trading Model = 2 
Special characters are allowed</t>
    </r>
    <r>
      <rPr>
        <sz val="9"/>
        <color rgb="FFFF0000"/>
        <rFont val="Calibri"/>
        <family val="2"/>
      </rPr>
      <t/>
    </r>
  </si>
  <si>
    <t xml:space="preserve">The name of the Introducing Broker Dealer or Registered Investment Advisor with custody responsibilities on the account. </t>
  </si>
  <si>
    <t>Required if the following fields are provided:
Trading Model = 2 
RIA/RR Indicator = 2
Special characters are allowed</t>
  </si>
  <si>
    <r>
      <t xml:space="preserve">Required if the following fields are provided:
Trading Model = 2
RIA/RR Indicator = 2 and
Individual CRD/IARD Number is </t>
    </r>
    <r>
      <rPr>
        <u/>
        <sz val="9"/>
        <rFont val="Calibri"/>
        <family val="2"/>
      </rPr>
      <t>not</t>
    </r>
    <r>
      <rPr>
        <sz val="9"/>
        <rFont val="Calibri"/>
        <family val="2"/>
      </rPr>
      <t xml:space="preserve"> populated.
Special characters are allowed</t>
    </r>
  </si>
  <si>
    <t>Required if Trading Model = 2 
If less than 10 bytes, pad with leading zeros. 
Zeros are allowed.</t>
  </si>
  <si>
    <t>Required if Record Type is 025 (Account Registration) and Account Type is 08 (UGMA/UTMA) 
Special characters are allowed</t>
  </si>
  <si>
    <t>Joint Owner SSN Number 1</t>
  </si>
  <si>
    <t xml:space="preserve">The joint owners' date of birth.
</t>
  </si>
  <si>
    <r>
      <t>Required if Record Type = (025 - Account Registration)</t>
    </r>
    <r>
      <rPr>
        <u/>
        <sz val="9"/>
        <rFont val="Calibri"/>
        <family val="2"/>
      </rPr>
      <t xml:space="preserve">
See tab 'Backup Withholding Indicators'</t>
    </r>
  </si>
  <si>
    <t>Required if Withhold Indicator is D or E or 
if Withhold Indicator is B and EIN/SSN Number is not provided
mmddccyy</t>
  </si>
  <si>
    <t xml:space="preserve">Required if Withhold Indicator is C 
1  =  QI (qualified intermediary - primary withholding) 
2  =  QI (Qualified intermediary - non-withholding) 
3  =  Non-QI (non-Qualified intermediary - non-withholding, not the beneficial owner) 
4  =  Partnership (withholding) 
5  =  Partnership (non-withholding)
6  = Territory Financial Institution
7 = The Firm is assuming responsibility for W8 Qualified Intermediary Reporting </t>
  </si>
  <si>
    <t>0  =  No   
1  =  LOI
2  =  ROA
3  =  Side Letter</t>
  </si>
  <si>
    <t>Required if Trading Model = 2 
Space = N/A
1 = Custodian
2 = Broker
3 = Custodian &amp; Broker</t>
  </si>
  <si>
    <t>LOI/ROA/Side Letter Value</t>
  </si>
  <si>
    <t>Beneficiary Designation</t>
  </si>
  <si>
    <t>0 = Primary
1 = Secondary</t>
  </si>
  <si>
    <t>01 = Spouse
02 = Mother
03 = Father
04 = Son
05 = Daughter
06 = Grandson
07 = Granddaughter
08 = Sister
09 = Brother
10 = Other Relative
11 = Trust
12 = Estate
13 = Charity</t>
  </si>
  <si>
    <t>Zip/Postal Code of Record 1</t>
  </si>
  <si>
    <t>Special characters are allowed
ISO Compliant</t>
  </si>
  <si>
    <t>Required if  Address of Record Line 2 is populated 
01 = Primary
02 = Secondary
03 = Dividend
04 = Capital Gain
05 = Beneficiary
06 = Account Statement
07 = SWP
08 = Prospectus
09 = Interested Party
10 = Custodian
11 = Dividend ACH
12 = Dividend Cash to Firm
13 = Capital Gain ACH
14 = Capital Gain Cash to Firm
15 = Registered Address</t>
  </si>
  <si>
    <t>Zip/Postal Code of Record 2</t>
  </si>
  <si>
    <t xml:space="preserve">O
</t>
  </si>
  <si>
    <t xml:space="preserve">Special characters are allowed
</t>
  </si>
  <si>
    <t>Required if Address of Record Line 3 is populated
01 = Primary
02 = Secondary
03 = Dividend
04 = Capital Gain
05 = Beneficiary
06 = Account Statement
07 = SWP
08 = Prospectus
09 = Interested Party
10 = Custodian
11 = Dividend ACH
12 = Dividend Cash to Firm
13 = Capital Gain ACH
14 = Capital Gain Cash to Firm
15 = Registered Address</t>
  </si>
  <si>
    <t>Zip/Postal Code of Record 3</t>
  </si>
  <si>
    <t>Required if  Address of Record Line 4 is populated 
01 = Primary
02 = Secondary
03 = Dividend
04 = Capital Gain
05 = Beneficiary
06 = Account Statement
07 = SWP
08 = Prospectus
09 = Interested Party
10 = Custodian
11 = Dividend ACH
12 = Dividend Cash to Firm
13 = Capital Gain ACH
14 = Capital Gain Cash to Firm
15 = Registered Address</t>
  </si>
  <si>
    <t>Zip/Postal Code of Record 4</t>
  </si>
  <si>
    <t>Required if Address of Record 5 is populated
01 = Primary
02 = Secondary
03 = Dividend
04 = Capital Gain
05 = Beneficiary
06 = Account Statement
07 = SWP
08 = Prospectus
09 = Interested Party
10 = Custodian
11 = Dividend ACH
12 = Dividend Cash to Firm
13 = Capital Gain ACH
14 = Capital Gain Cash to Firm
15 = Registered Address</t>
  </si>
  <si>
    <t>Zip/Postal Code of Record 5</t>
  </si>
  <si>
    <t>Required if Address Type is populated 
Special characters are allowed</t>
  </si>
  <si>
    <t>0 = No
1 = Yes
Required if Account Registration Record Type 025</t>
  </si>
  <si>
    <t>999.999
zeros Allowed
Required if Account Registration Record Type 025</t>
  </si>
  <si>
    <t>Erisa Pre-Certified Indicator</t>
  </si>
  <si>
    <t>Joint Owner SSN Number 2</t>
  </si>
  <si>
    <t>Joint Owner SSN Number 3</t>
  </si>
  <si>
    <t>Joint Owner SSN Number 4</t>
  </si>
  <si>
    <t>Joint Owner SSN Number  5</t>
  </si>
  <si>
    <t>Joint Owner SSN Number 6</t>
  </si>
  <si>
    <t>W9 indicators</t>
  </si>
  <si>
    <t>0 = Certified (W-9 on File)</t>
  </si>
  <si>
    <t>1 = Failure to Provide TIN</t>
  </si>
  <si>
    <t>2 = Failure to Certify TIN</t>
  </si>
  <si>
    <t xml:space="preserve">3 = Notification of Incorrect TIN From The Secretary of Treasury </t>
  </si>
  <si>
    <t xml:space="preserve">4 = Failure to Certify backup Withholding Status </t>
  </si>
  <si>
    <t xml:space="preserve">5 = Voluntary Disclosure from Payee of Affirmative Backup Withholding Status </t>
  </si>
  <si>
    <t xml:space="preserve">6 = Notification to Commence Backup Withholding from the Secretary of Treasury Underreporting Dividends and/or Interest Payments </t>
  </si>
  <si>
    <t xml:space="preserve">7 = Applied for Social Security Number </t>
  </si>
  <si>
    <t xml:space="preserve">8 = Exempt Recipient </t>
  </si>
  <si>
    <t xml:space="preserve">9 = Withhold due b/c notice </t>
  </si>
  <si>
    <t>W8 Indicators</t>
  </si>
  <si>
    <t xml:space="preserve">A = Uncertified foreign account (no W8 form on file-backup withholding necessary) </t>
  </si>
  <si>
    <t xml:space="preserve">B = Certified foreign beneficial owner account (from W8-BEN on file) </t>
  </si>
  <si>
    <t>C = Certified foreign intermediary account (form W8-IMY on file</t>
  </si>
  <si>
    <t>D = Certified valid foreign account (form W8-ECI on file with ITIN)</t>
  </si>
  <si>
    <t xml:space="preserve">E = Certified foreign exempt account (form W8-IMY on file) </t>
  </si>
  <si>
    <t xml:space="preserve">F = W8 on file - no treaty rate claimed </t>
  </si>
  <si>
    <t>G = W8 Beneficiary with TIN on file</t>
  </si>
  <si>
    <t>H = Certified W-8BEN-E on file or documentary evidence - treaty rate claimed</t>
  </si>
  <si>
    <t>I = Elective FATCA withholding - Certified W-8IMY on file or documentary evidence</t>
  </si>
  <si>
    <t>J = W8-IMY or W-8BEN-E pending (applied for GIIN)</t>
  </si>
  <si>
    <t xml:space="preserve">K = Uncertified foreign entity account (No W8 or documentary evidence on file) </t>
  </si>
  <si>
    <t>L = Certified W8 on file or documentary evidence (form W8 BEN-E) - no treaty rate claimed</t>
  </si>
  <si>
    <t>M = The Firm is assuming responsibility for 1099 Tax Reporting and Withholdings.</t>
  </si>
  <si>
    <t>Registration Activity Acknowledgement-Reject</t>
  </si>
  <si>
    <t>Description</t>
  </si>
  <si>
    <t>B =  Firm
(Record Type 054,  055, 026,  027, 057, 058)
F  =  Fund
(Record Type 026,  027, 057, 058)</t>
  </si>
  <si>
    <t xml:space="preserve">026 =  Registration Acknowledgement
027 = Registration Reject
057 = Maintenance Acknowledgement
058 = Maintenance Reject
054 = Activity  Acknowledgement
055 = Activity Reject </t>
  </si>
  <si>
    <t>1  =  ISIN                                                                                              
2  =  SEDOL                                                                                  
3  =  CUSIP                                                                                  
4  =  Custom</t>
  </si>
  <si>
    <t>The same control number that was input on the order.
Or
The unique control number input by the submitter to identify the trade.</t>
  </si>
  <si>
    <t>Required for Record Type = 026 or 027                                                                                                mmddccyy</t>
  </si>
  <si>
    <t>REIT's will use settlement date as the date the Order is finalized and where the recipient expects proceeds of the Order. 
Hedge Funds use Settlement Date/Contract Note as the date the Order is finalized. However, for Subscriptions/Purchases, money will be settled via the Fund Confirmation record. 
Hedge Fund Tender Offers/Redemptions will use Settlement Date/Contract Note as the date the money has been sent out (at the end of the Order cycle) mirroring the REIT's process.</t>
  </si>
  <si>
    <t xml:space="preserve">The Fund is allowed to populate this field with their Fund Account Number
Required if Firm Account Number field is blank
 Special characters are allowed
</t>
  </si>
  <si>
    <t>The following fields are populated by Fund/Firm</t>
  </si>
  <si>
    <t>Fund/Firm Reject Indicator</t>
  </si>
  <si>
    <t>Required for Record Type = 027, 055, 058                                                                                                          
1 = Rejected by Fund/Firm</t>
  </si>
  <si>
    <t>Fund/Firm Reject Reason Code 1</t>
  </si>
  <si>
    <t>Required for Record Type = 027 or 055, 058
Spaces for other Record Types</t>
  </si>
  <si>
    <t>Fund/Firm Reject Reason Code 2</t>
  </si>
  <si>
    <t>Fund/Firm Reject Reason Code 3</t>
  </si>
  <si>
    <t>Fund/Firm Reject Reason Code 4</t>
  </si>
  <si>
    <t>015 = Firm Exchange
016 = Fund Exchange
018 = Fund Confirmation of Exchange</t>
  </si>
  <si>
    <t>NSCC Security Issue Number Exchange From</t>
  </si>
  <si>
    <t xml:space="preserve">ppppppppnnnnnnnn
Where:
pppppppp = Fund Number
nnnnnnnn = Unique sequential number assigned by NSCC
Required if  Series NSCC Security Issue Number Exchange  From not populated  </t>
  </si>
  <si>
    <t>The NSCC Security Issue Number was issued when the initial Security General Profile and/or Security Announcement record was established by the Fund.
The combination of the Share Class field, Security Identifier field and Security Issue ID will trigger the creation of this number.
If  both NSCC Security Issue Number Exchange From  and Series NSCC Security Issue  Number Exchange From are left blank, NSCC will reject the transaction.</t>
  </si>
  <si>
    <t>NSCC Sidepocket ID From</t>
  </si>
  <si>
    <t>Share Class From</t>
  </si>
  <si>
    <t>Security Identifier Exchange From</t>
  </si>
  <si>
    <t>Security Issue ID Exchange From</t>
  </si>
  <si>
    <t>ppppppppyydddnnnnnnn 
Where:
pppppppp = Originator Participant Number
yy = Year                                                                                                       ddd = Julian Date
nnnnnnn   = Unique Sequential Number</t>
  </si>
  <si>
    <t>Trade Date</t>
  </si>
  <si>
    <t>05 = Exchange to Existing Account       
06 = Exchange to New Account</t>
  </si>
  <si>
    <t>The settlement date is the monies are due for settlement. NSCC will debit or credit the members account on the business date on the indicated settlement date.</t>
  </si>
  <si>
    <t>1  =  Settling
2  =  Non-Settling</t>
  </si>
  <si>
    <t>Exchange Type</t>
  </si>
  <si>
    <t>1 = Full Exchange
2 = Partial Exchange</t>
  </si>
  <si>
    <t>Exchange From - Money Amount</t>
  </si>
  <si>
    <t>99999999999999.99
Maximum is 9999999999999.99 per day
Note: NSCC will settle the net amount of Exchange from Money Amount and Exchange to Money Amount</t>
  </si>
  <si>
    <t>0062
0153</t>
  </si>
  <si>
    <t>Exchange From Dollar Amount missing/invalid
Money Amount is larger than Maximum Amount Allowed</t>
  </si>
  <si>
    <t>Exchange From - Share Quantity</t>
  </si>
  <si>
    <t>The share quantity of the debit or sell side of the exchange transaction.</t>
  </si>
  <si>
    <t>B  =  Broker Controlled                   
C  =  Customer Controlled</t>
  </si>
  <si>
    <t xml:space="preserve">Exchange From - Firm Account Number </t>
  </si>
  <si>
    <t xml:space="preserve">Required if the Network Control Indicator = B     
 Special characters are allowed      </t>
  </si>
  <si>
    <t xml:space="preserve">Exchange From - Fund Account Number </t>
  </si>
  <si>
    <t>Required if  Firm Account Number field is blank 
Special characters are allowed</t>
  </si>
  <si>
    <t>Series NSCC Security Issue Number Exchange From</t>
  </si>
  <si>
    <t xml:space="preserve">ppppppppnnnnnnnn
Where:
pppppppp = Fund Number
nnnnnnnn = Unique sequential number assigned by NSCC
Required if  NSCC Security Issue Number  Exchange From not populated </t>
  </si>
  <si>
    <t xml:space="preserve">Series is a group of shares issued each time the Fund receives new or additional subscription. All subscriptions that occur at the same time belong to the same series. All shareholders in the same series pay performance fee on those shares at the same time.
The Series NSCC Security Issue Number was issued when the initial Security Announcement Type 24 (Series Creation) record was established by the Fund.
If both the NSCC Security Issue Number Exchange From  and Series NSCC Security Issue Number  Exchange From not populated, NSCC will reject the transaction. </t>
  </si>
  <si>
    <t>See Tab ‘Account Types’ for list</t>
  </si>
  <si>
    <t>The registration of the exchange to or credit account.</t>
  </si>
  <si>
    <t>Required if Related Trade Indicator = 1 and Related Account Number or Related Account Security Issue ID are not provided.</t>
  </si>
  <si>
    <t>Indicates if there was an associated control number from a previous trade or exchange.</t>
  </si>
  <si>
    <t>Related Trade Indicator</t>
  </si>
  <si>
    <t>Indicates if there is an associated trade related to the exchange/switch.</t>
  </si>
  <si>
    <t>Related Account Number</t>
  </si>
  <si>
    <t>Required if Related Trade Indicator = 1 and Original Control Number is not provided 
Special characters are allowed</t>
  </si>
  <si>
    <t>Indicates if there is an account related to the current transaction.
If there is an LOI/Commitment or ROA/Side Letter eligible trade, the indicator should be “1=Yes". This field is for information purposes only, NSCC will not validate.</t>
  </si>
  <si>
    <t>Related Account Security Issue ID</t>
  </si>
  <si>
    <t>Required if Related Trade Indicator = 1 and Original Control Number is not provided</t>
  </si>
  <si>
    <t>The Security ID of the related trade or account number.</t>
  </si>
  <si>
    <t xml:space="preserve">1 = Level Load
2 = Back-End Load
3 = Front-End Load
4 = Finder's Fee
5 = Other
6 = Negotiated
7 = Hybrid
8 = N/A
9 = Placement Fee
</t>
  </si>
  <si>
    <t>This field reports commissions, if any, on the Exchange to/credit account.</t>
  </si>
  <si>
    <t xml:space="preserve">1  =  ROA value at fund 
2  =   LOI at fund 
3  =  The higher of cost or
       market value at fund
4 = Householding Discount
</t>
  </si>
  <si>
    <t>If the Fund designates a different breakpoint than the one submitted by the Firm.</t>
  </si>
  <si>
    <t xml:space="preserve">Exchange From - Commission/Placement Fee Amount
</t>
  </si>
  <si>
    <t>The commission/placement fee amount on the sell-side.
Example value is 99,999,999,999,999.99</t>
  </si>
  <si>
    <t>Exchange From - Commission/Placement Fee Percentage</t>
  </si>
  <si>
    <t>The commission/placement fee percentage on the sell-side.</t>
  </si>
  <si>
    <t xml:space="preserve">Exchange From - Dealer Concession/Manager Paid Placement Fee Amount
</t>
  </si>
  <si>
    <t>The dealer concession/manager paid placement fee amount on the sell-side.
Example value is 99,999,999,999,999.99</t>
  </si>
  <si>
    <t>Exchange From - Price Per Share</t>
  </si>
  <si>
    <t>999999.999999                           
zeros allowed</t>
  </si>
  <si>
    <t>Funds may opt to report this information on the 018 Fund confirmation record.</t>
  </si>
  <si>
    <t>Share Lot Identifier 1 From</t>
  </si>
  <si>
    <t>Share Lot Identifier 2 From</t>
  </si>
  <si>
    <t>Share Lot Identifier 3 From</t>
  </si>
  <si>
    <t>Share Lot Identifier 4 From</t>
  </si>
  <si>
    <t>Share Lot Identifier 5 From</t>
  </si>
  <si>
    <t>NSCC Security Issue  Number Exchange To</t>
  </si>
  <si>
    <t xml:space="preserve">ppppppppnnnnnnnn
Where:
pppppppp = Fund Number
nnnnnnnn = Unique sequential number assigned by NSCC
Required if  Series NSCC Security Issue Number  Exchange To not populated  </t>
  </si>
  <si>
    <t>The NSCC Security Issue Number was issued when the initial Security General Profile and/or Security Announcement record was established by the Fund.
The combination of the Share Class field, Security Identifier field and Security Issue ID will trigger the creation of this number.
If  both NSCC Security Issue Number Exchange To  and Series NSCC Security Issue  Number Exchange To are left blank, NSCC will reject the transaction.</t>
  </si>
  <si>
    <t>NSCC Sidepocket ID To</t>
  </si>
  <si>
    <t>Share Class To</t>
  </si>
  <si>
    <t>Security Identifier Exchange To</t>
  </si>
  <si>
    <t>Security Issue ID  Exchange To</t>
  </si>
  <si>
    <t>Exchange To - Money Amount</t>
  </si>
  <si>
    <t>The money amount of the buy-side of the transaction.</t>
  </si>
  <si>
    <t>0072
0153</t>
  </si>
  <si>
    <t>Exchange To - Share Quantity</t>
  </si>
  <si>
    <t>The share quantity of the buy-side of the transaction.</t>
  </si>
  <si>
    <t>Exchange To - Firm Account Number</t>
  </si>
  <si>
    <t xml:space="preserve">Required if the Network Control Indicator = B  
Special characters are allowed       </t>
  </si>
  <si>
    <t xml:space="preserve">Exchange To - Fund Account Number </t>
  </si>
  <si>
    <t>Required if  Exchange To Firm Account Number field is blank
Special characters are allowed</t>
  </si>
  <si>
    <t>Series NSCC Security Issue Number Exchange To</t>
  </si>
  <si>
    <t xml:space="preserve">ppppppppnnnnnnnn
Where:
pppppppp = Fund Number
nnnnnnnn = Unique sequential number assigned by NSCC
Required if  NSCC Security Issue Number  exchange To not populated </t>
  </si>
  <si>
    <t xml:space="preserve">Series is a group of shares issued each time the Fund receives new or additional subscription. All subscriptions that occur at the same time belong to the same series. All shareholders in the same series pay performance fee on those shares at the same time.
The Series NSCC Security Issue Number was issued when the initial Security Announcement Type 24 (Series Creation) record was established by the Fund.
If both the NSCC Security Issue Number Exchange To  and Series NSCC Security Issue Number Exchange to not populated, NSCC will reject the transaction. </t>
  </si>
  <si>
    <t xml:space="preserve">Exchange To - Commission/Placement Fee Amount
</t>
  </si>
  <si>
    <t>Funds may opt to report this information on the 018 Fund confirmation record.
Example value is 99,999,999,999,999.99</t>
  </si>
  <si>
    <t>Exchange To - Commission/Placement Fee Percentage</t>
  </si>
  <si>
    <t xml:space="preserve">Exchange To - Dealer Concession/Manager Paid Placement Fee Amount
</t>
  </si>
  <si>
    <t>Exchange To - Price Per Share</t>
  </si>
  <si>
    <t>999999.999999
Zeros allowed</t>
  </si>
  <si>
    <t xml:space="preserve">The price of the buy-side of the underlying trade.  
</t>
  </si>
  <si>
    <t>Share Lot Identifier 1 To</t>
  </si>
  <si>
    <t>Share Lot Identifier 2 To</t>
  </si>
  <si>
    <t>Share Lot Identifier 3 To</t>
  </si>
  <si>
    <t>Share Lot Identifier 4 To</t>
  </si>
  <si>
    <t>Share Lot Identifier 5 To</t>
  </si>
  <si>
    <t>030 = Payment</t>
  </si>
  <si>
    <t xml:space="preserve">ppppppppyydddnnnnnnn 
Where:
pppppppp = Originator Participant Number
yy = Year                                                                                                       
ddd = Julian Date
nnnnnnn   = Unique Sequential Number  
</t>
  </si>
  <si>
    <t>mmddyyyy
Must be equal to the processing date</t>
  </si>
  <si>
    <t>Trade Date/Dealing Date</t>
  </si>
  <si>
    <t>The original trade date of the underlying trade.
The Business Day following each Valuation Day of the hedge fund</t>
  </si>
  <si>
    <t xml:space="preserve">01 = Initial purchase
02 = Subsequent purchase                                </t>
  </si>
  <si>
    <t>1 = Settling 
2 = Non Settling</t>
  </si>
  <si>
    <t xml:space="preserve">99999999999999.99
Maximum is 9999999999999.99 per day
This amount will be settled by NSCC if Settlement Indicator = 1
If the Settlement Indicator = 1, the money amount must be greater than zero (0).
</t>
  </si>
  <si>
    <t>The settlement currency of the trade. 
For example:  USD = United States Dollars, 
GBP = Great Britain Pounds</t>
  </si>
  <si>
    <t>Required if the Network Control Indicator = B</t>
  </si>
  <si>
    <t>Required if Firm Account Number field is blank</t>
  </si>
  <si>
    <t>The date payment is due to the Fund for subscriptions or the date Funds will distribute redemption proceeds.</t>
  </si>
  <si>
    <t>The date Funds require account documentation.</t>
  </si>
  <si>
    <t>Price/Valuation Date</t>
  </si>
  <si>
    <t>The date Funds will strike the NAV.</t>
  </si>
  <si>
    <t xml:space="preserve">Share Lot Identifier 1 </t>
  </si>
  <si>
    <t>1 = ISIN                                                 
2 = SEDOL                                           
3 = CUSIP                                       
4 = Custom</t>
  </si>
  <si>
    <t>The same control number that was input on the payment record.</t>
  </si>
  <si>
    <t xml:space="preserve">Space  </t>
  </si>
  <si>
    <t xml:space="preserve">mmddccyy
Must be equal to the processing date     </t>
  </si>
  <si>
    <t xml:space="preserve">mmddccyy                                        </t>
  </si>
  <si>
    <t xml:space="preserve">Spaces  </t>
  </si>
  <si>
    <r>
      <t xml:space="preserve">                            </t>
    </r>
    <r>
      <rPr>
        <b/>
        <sz val="9"/>
        <rFont val="Calibri"/>
        <family val="2"/>
      </rPr>
      <t xml:space="preserve">The following fields below are populated by NSCC                                                  </t>
    </r>
  </si>
  <si>
    <t xml:space="preserve">Payment Date </t>
  </si>
  <si>
    <t>The date payment is due.</t>
  </si>
  <si>
    <t>The date documentation is due.</t>
  </si>
  <si>
    <t xml:space="preserve">Price/Valuation Date </t>
  </si>
  <si>
    <t>The date the Fund will provide pricing.</t>
  </si>
  <si>
    <t>Security Request-Acknowledgement-Reject</t>
  </si>
  <si>
    <t>064 = Security Profile Request
065 = Security Profile Request Acknowledgement
066 = Security Profile Request Reject
067 = Position Request
068 = Position Request Acknowledgement
069 = Position Request Reject</t>
  </si>
  <si>
    <t xml:space="preserve">ppppppppnnnnnnnn
Where:
pppppppp = Fund Number
nnnnnnnn = Unique sequential number assigned by NSCC  </t>
  </si>
  <si>
    <t xml:space="preserve">The originator should populate the Fund NSCC Security Issue Number. 
If this field is left blank, Originator is requesting all of the Funds' Security Profiles.
If the NSCC Security Issue ID  is provided, NSCC will return all records available for the NSCC Security Issue ID.
If the Series NSCC Security Issue ID is provided, NSCC will return records for the Series NSCC Security Issue ID. 
If both the NSCC Security Issue ID and Series NSCC Security Issue ID are blank, NSCC will return all records for the Fund Number provided.
If both the NSCC Security Issue Number and the Series NSCC Security Issue Number are provided, NSCC will  return all records related to the NSCC Security Issue Number and the underlying Series information
</t>
  </si>
  <si>
    <t>ppppppppyydddnnnnnnn
Where:
pppppppp = Originator Participant Number
yy = Year
ddd = Julian date
nnnnnnn = Unique Sequential Number</t>
  </si>
  <si>
    <t>The unique control number input by the submitter to identify the transaction.</t>
  </si>
  <si>
    <t>Request Type</t>
  </si>
  <si>
    <t>01 = Security General (Record Type 064, 065, 066 only)
02 = Security Announcement (Record Type 064, 065, 066 only)
03 = Security Contact (Record Type 064, 065, 066 only)
04 = New Position File Schedule (Record Type 067)
05 = Update Position File Schedule (Record Type 067)
06 = Ad-Hoc Position File Request (Record Type 067, 068, 069 only)</t>
  </si>
  <si>
    <t>ppppppppnnnnnnnn
Where:
pppppppp = Fund Number
nnnnnnnn = Unique sequential number assigned by NSCC</t>
  </si>
  <si>
    <t>Series is a group of shares issued each time the Fund receives new or additional subscription. All subscriptions that occur at the same time belong to the same series. All shareholders in the same series pay performance fee on those shares at the same time.
The Series NSCC Security Issue Number was issued when the initial Security Announcement Type 24 (Series Creation) record was established by the Fund.
If the Series NSCC Security Issue ID is provided, NSCC will return records for the Series NSCC Security Issue ID. 
If both the NSCC Security Issue ID and Series NSCC Security Issue ID are blank, NSCC will return all records for the Fund Number provided.
If both the NSCC Security Issue Number and the Series NSCC Security Issue Number are provided, NSCC will  return all records related to the NSCC Security Issue Number and the underlying Series information</t>
  </si>
  <si>
    <t>Reject Reason Codes Populated by Firm/Fund on Record Types = 066 or 069 (Security Request Reject)</t>
  </si>
  <si>
    <t>Required for Record Type = 066 or 069
1 = Rejected by Firm/Fund</t>
  </si>
  <si>
    <t>Required for Record Type = 066 or 069
Spaces for other Record Types</t>
  </si>
  <si>
    <t>Position File Schedule</t>
  </si>
  <si>
    <t xml:space="preserve">Required if Request Type = 04
1 = Weekly
2 = Bi-Weekly
3 = Monthly
4 = Bi-Monthly 
</t>
  </si>
  <si>
    <t>The initiator of this request will determine the frequency of when they would want to receive the position file (Weekly, Bi-Weekly, Monthly or Bi-Monthly)</t>
  </si>
  <si>
    <t>Position File Day of Week</t>
  </si>
  <si>
    <t>Required if Record Type = 067 and Position File Schedule = 1 or 2
1 = Monday
2 = Tuesday
3 = Wednesday
4 = Thursday
5 = Friday
6 = Saturday
7 = Sunday</t>
  </si>
  <si>
    <t xml:space="preserve">This field is only for Weekly or Bi-Weekly Position Schedules:
The day of the week the position file should be transmitted to the recipient.
Weekly Example:  Value (2) will mean that a position file should be sent every Tuesday.
Bi-Weekly Example:  Value (2) will mean that a position file should be sent every other Tuesday (Bi-Weekly).
</t>
  </si>
  <si>
    <t>Position File Numeric Date</t>
  </si>
  <si>
    <r>
      <t>Required if Record Type = 067 and Position File Schedule =  3</t>
    </r>
    <r>
      <rPr>
        <b/>
        <sz val="9"/>
        <rFont val="Calibri"/>
        <family val="2"/>
      </rPr>
      <t xml:space="preserve"> </t>
    </r>
    <r>
      <rPr>
        <sz val="9"/>
        <rFont val="Calibri"/>
        <family val="2"/>
      </rPr>
      <t xml:space="preserve">or 4
Valid values:  1 - 31 
</t>
    </r>
  </si>
  <si>
    <t xml:space="preserve">This field is only for Monthly or Bi-Monthly Position Schedules:
The specific date of the month the position file should be transmitted to the recipient.
Monthly Example:  Value (15) will mean that a position file should be sent on the 15th of each month.
Bi-Monthly Example:  Value (15) will mean that a position file should be sent every other month (Bi-Monthly) on the 15th.
</t>
  </si>
  <si>
    <t>Position File Schedule Date</t>
  </si>
  <si>
    <t xml:space="preserve">Required if Record Type = 068 and 
Request Type = 06 
mmddccyy
</t>
  </si>
  <si>
    <t xml:space="preserve">This field is required if transmitting an 'Ad-Hoc Position Request'.
An 'Ad-Hoc Position' is transmitted when requesting an 'off schedule' request. </t>
  </si>
  <si>
    <t>F= Fund</t>
  </si>
  <si>
    <t xml:space="preserve">The Fund must designate a specific recipient Number in this field.
The Fund can populate their own participant number in this field as the recipient.
</t>
  </si>
  <si>
    <t>060 = Valuation</t>
  </si>
  <si>
    <t xml:space="preserve">                                       
1  =  ISIN                                          
2  =  SEDOL                                          
3  =  CUSIP                                              
4  =  Custom</t>
  </si>
  <si>
    <t>1 = Actual
2 = Estimated</t>
  </si>
  <si>
    <t>Currency the Fund Company uses to report pricing.
It is important for an investor or auditor to note the reporting currency especially when a company has international investments.
For example, USD = United States Dollar, 
GBP = Great Britain Pounds</t>
  </si>
  <si>
    <t>Value Correction Indicator</t>
  </si>
  <si>
    <t xml:space="preserve">Space = No Value Correction or Original Value 
1 = Value Correction </t>
  </si>
  <si>
    <t>Reporting Currency Gross Net Asset Value (GAV)</t>
  </si>
  <si>
    <t>The Reporting Currency is the currency in which the 'Parent Company' is registered.
It is important for an investor or auditor to note the reporting currency especially when a company has international investments.
The GAV is the total assets of a fund, class, or series  excluding  total liabilities &amp; performance fees on a per share basis.</t>
  </si>
  <si>
    <t>Reporting Currency Percentage</t>
  </si>
  <si>
    <t>The reporting currency percentage of the  'Parent Company'.
It is important for an investor or auditor to note the reporting currency especially when a company has international investments.</t>
  </si>
  <si>
    <t>Reporting Currency Units</t>
  </si>
  <si>
    <t>999999.9999</t>
  </si>
  <si>
    <t>The reporting currency units in which the 'Parent Company' is registered.
It is important for an investor or auditor to note the reporting currency especially when a company has international investments.</t>
  </si>
  <si>
    <t>Fair Market Value</t>
  </si>
  <si>
    <t>Estimated Value indicator</t>
  </si>
  <si>
    <t>01 = Voluntary Estimated 
02= Mandatory Estimated</t>
  </si>
  <si>
    <t>For more information, please refer to this link to NASD Notice to Members 01-08.</t>
  </si>
  <si>
    <t>Primary Valuation Method</t>
  </si>
  <si>
    <t>00 = Any independent Valuation Firm's
appraisal of program's assets
01 = The program manager's estimate of the value of the program assets (NAV)
02 = The book value of the program's assets or capital accounts
03 = Repurchase prices paid for program interests
04 = Sales prices of the program interests in informal secondary markets
05 = Net Investment Methodology
06 = Not Priced
07 = Commission Based POP
08 = Fee Based POP</t>
  </si>
  <si>
    <t>The methodology used to determine the primary value</t>
  </si>
  <si>
    <t>Primary Value</t>
  </si>
  <si>
    <t>9999999999.999999
Zeros are allowed</t>
  </si>
  <si>
    <t>The actual/estimated primary value being reported in which the 'Parent Company' is registered. 
It is important for an investor or auditor to note the reporting value especially when a company has international investments.</t>
  </si>
  <si>
    <t>Primary Value as of Date</t>
  </si>
  <si>
    <t>mmddccyy 
(backdating is allowed)</t>
  </si>
  <si>
    <t>The effective date of the information in the Valuation record.</t>
  </si>
  <si>
    <t>Secondary Valuation Method</t>
  </si>
  <si>
    <t>Required if Secondary Value is populated
00 = Any independent Valuation Firm's
appraisal of program's assets
01 = The program manager's estimate of the value of the program assets (NAV)
02 = The book value of the program's assets or capital accounts
03 = Repurchase prices paid for program interests
04 = Sales prices of the program interests in informal secondary markets
05 = Net Investment Methodology
06 = Not Priced
07 = Commission Based POP
08 = Fee Based POP</t>
  </si>
  <si>
    <t>The methodology used to determine the secondary value</t>
  </si>
  <si>
    <t>Secondary Value</t>
  </si>
  <si>
    <t>Required if Secondary Valuation is populated
9999999999.999999
Zeros are allowed</t>
  </si>
  <si>
    <t>The actual/estimated secondary value being reported in which the 'Parent Company' is registered. 
It is important for an investor or auditor to note the reporting value especially when a company has international investments.</t>
  </si>
  <si>
    <t>Secondary Value as of Date</t>
  </si>
  <si>
    <t>Required if Secondary Value is populated
mmddccyy 
(backdating is allowed)</t>
  </si>
  <si>
    <t>Tertiary Valuation Method</t>
  </si>
  <si>
    <t>Is not allowed to be populated unless all Secondary Valuation fields are populated.
Required if Tertiary Value is populated
00 = Any independent Valuation Firm's
appraisal of program's assets
01 = The program manager's estimate of the value of the program assets (NAV)
02 = The book value of the program's assets or capital accounts
03 = Repurchase prices paid for program interests
04 = Sales prices of the program interests in informal secondary markets
05 = Net Investment Methodology
06 = Not Priced
07 = Commission Based POP
08 = Fee Based POP</t>
  </si>
  <si>
    <t>The methodology used to determine the tertiary value</t>
  </si>
  <si>
    <t>Tertiary Value</t>
  </si>
  <si>
    <t>Is not allowed to be populated unless all Secondary Valuation fields are populated.
Required if Tertiary Valuation Method is populated
9999999999.999999
Zeros are allowed</t>
  </si>
  <si>
    <t>The actual/estimated tertiary value being reported in which the 'Parent Company' is registered. 
It is important for an investor or auditor to note the reporting value especially when a company has international investments.</t>
  </si>
  <si>
    <t>Tertiary Value as of Date</t>
  </si>
  <si>
    <t>Is not allowed to be populated unless all Secondary Valuation fields are populated.
Required if Tertiary Value is populated
mmddccyy 
(backdating is allowed)</t>
  </si>
  <si>
    <t xml:space="preserve">201 =  Account Transfer 
</t>
  </si>
  <si>
    <t xml:space="preserve">ppppppppnnnnnnnn
Where:
pppppppp = Fund Number
nnnnnnnn = Unique sequential number assigned by NSCC
Required if  Series NSCC Security Issue Number is  not populated  </t>
  </si>
  <si>
    <r>
      <t xml:space="preserve">The NSCC Security Issue Number was issued when the initial Security General Profile and/or Security Announcement record was established by the Fund.
The combination of the Share Class field, Security Identifier field and Security Issue ID will trigger the creation of this number.
The application requires either the NSCC Security Issue Number  </t>
    </r>
    <r>
      <rPr>
        <u/>
        <sz val="9"/>
        <rFont val="Calibri"/>
        <family val="2"/>
      </rPr>
      <t xml:space="preserve">or </t>
    </r>
    <r>
      <rPr>
        <sz val="9"/>
        <rFont val="Calibri"/>
        <family val="2"/>
      </rPr>
      <t>the Series NSCC Security Issue  Number to transmit this record, if both fields are left blank, NSCC will reject the transaction.</t>
    </r>
  </si>
  <si>
    <t>The Sidepocket ID will be systematically generated by NSCC on the Output file, when the Fund creates  (Announcement Type = 11 - Sidepocket ID).</t>
  </si>
  <si>
    <t xml:space="preserve">ppppppppnnnnnnnn
Where:
pppppppp = Fund Number
nnnnnnnn = Unique sequential number assigned by NSCC
Required if  NSCC Security Issue Number is not populated 
</t>
  </si>
  <si>
    <r>
      <t xml:space="preserve">Series is a group of shares issued each time the Fund receives new or additional subscription. All subscriptions that occur at the same time belong to the same series. All shareholders in the same series pay performance fee on those shares at the same time.
The Series NSCC Security Issue Number was issued when the initial Security Announcement Type 24 (Series Creation) record was established by the Fund.
The application requires either the Series NSCC Security Issue Number  </t>
    </r>
    <r>
      <rPr>
        <u/>
        <sz val="9"/>
        <rFont val="Calibri"/>
        <family val="2"/>
      </rPr>
      <t xml:space="preserve">or </t>
    </r>
    <r>
      <rPr>
        <sz val="9"/>
        <rFont val="Calibri"/>
        <family val="2"/>
      </rPr>
      <t xml:space="preserve">the NSCC Security Issue  Number to transmit this record, if both fields are left blank, NSCC will reject the transaction.
</t>
    </r>
  </si>
  <si>
    <t xml:space="preserve">
Spaces</t>
  </si>
  <si>
    <t>mmddccyy
(past and future dating is allowed)</t>
  </si>
  <si>
    <t xml:space="preserve">The Trade Date of the Transfer
This field can be past or future dated. </t>
  </si>
  <si>
    <t>99999999999999.99
Required if the Unitized Indicator = 2 Capital Balance
(Zeros are allowed)</t>
  </si>
  <si>
    <t>The 'Money Amount' field will be used to support capital balance funds.</t>
  </si>
  <si>
    <r>
      <t xml:space="preserve">01 = Transfer
02 = Broker to Customer </t>
    </r>
    <r>
      <rPr>
        <strike/>
        <sz val="9"/>
        <rFont val="Calibri"/>
        <family val="2"/>
      </rPr>
      <t xml:space="preserve">
</t>
    </r>
    <r>
      <rPr>
        <sz val="9"/>
        <rFont val="Calibri"/>
        <family val="2"/>
      </rPr>
      <t xml:space="preserve">03 = Customer to Broker
04 = Broker to Broker
</t>
    </r>
  </si>
  <si>
    <r>
      <t>Account Transfer</t>
    </r>
    <r>
      <rPr>
        <sz val="9"/>
        <rFont val="Calibri"/>
        <family val="2"/>
      </rPr>
      <t xml:space="preserve"> – Non-ACATS Transfer of shares that is staying within the same firm and the account requires to be re-registered</t>
    </r>
    <r>
      <rPr>
        <u/>
        <sz val="9"/>
        <rFont val="Calibri"/>
        <family val="2"/>
      </rPr>
      <t xml:space="preserve">
Broker to Customer Transfer </t>
    </r>
    <r>
      <rPr>
        <sz val="9"/>
        <rFont val="Calibri"/>
        <family val="2"/>
      </rPr>
      <t xml:space="preserve">– Non-ACATS Transfer of shares when the account is Broker Controlled at the Firm and the client is requesting to ‘denetwork’ the account to be Customer Controlled directly at the Fund 
(Re-registering the account to reflect only the customer’s name)
</t>
    </r>
    <r>
      <rPr>
        <u/>
        <sz val="9"/>
        <rFont val="Calibri"/>
        <family val="2"/>
      </rPr>
      <t xml:space="preserve">
Customer to Broker Transfer </t>
    </r>
    <r>
      <rPr>
        <sz val="9"/>
        <rFont val="Calibri"/>
        <family val="2"/>
      </rPr>
      <t>– Non-ACATS Transfer of shares when the account is Customer Controlled at the Fund and the client is requesting to be Broker Controlled at the Firm (Re-registering the account to reflect the firm FBO the client)</t>
    </r>
    <r>
      <rPr>
        <u/>
        <sz val="9"/>
        <rFont val="Calibri"/>
        <family val="2"/>
      </rPr>
      <t xml:space="preserve">
Broker to Broker Transfer </t>
    </r>
    <r>
      <rPr>
        <sz val="9"/>
        <rFont val="Calibri"/>
        <family val="2"/>
      </rPr>
      <t>- Non-ACATS Transfer when the intermediary is moving its entire book of business (Custodian to Custodian Transfer)</t>
    </r>
  </si>
  <si>
    <t xml:space="preserve">01 = Transfer to New Account
02 = Transfer to Existing Account
</t>
  </si>
  <si>
    <r>
      <t xml:space="preserve">This field is used to identify if the  transfer is being transferred to a 'new registration or 'existing' registration'. 
If the transaction code is populated to                      (01 = Transfer to </t>
    </r>
    <r>
      <rPr>
        <u/>
        <sz val="9"/>
        <rFont val="Calibri"/>
        <family val="2"/>
      </rPr>
      <t>new</t>
    </r>
    <r>
      <rPr>
        <sz val="9"/>
        <rFont val="Calibri"/>
        <family val="2"/>
      </rPr>
      <t xml:space="preserve"> account), NSCC will validate if there is an existing 025 - Registration stored into our database.   The control number on the 025 - Registration must </t>
    </r>
    <r>
      <rPr>
        <u/>
        <sz val="9"/>
        <rFont val="Calibri"/>
        <family val="2"/>
      </rPr>
      <t>match</t>
    </r>
    <r>
      <rPr>
        <sz val="9"/>
        <rFont val="Calibri"/>
        <family val="2"/>
      </rPr>
      <t xml:space="preserve"> the control number on the Account Transfer Record.  If not, AIP will reject the transaction.
If the 025 - Registration is already stored into our database, the user should populate transaction code (02 = existing account). AIP will </t>
    </r>
    <r>
      <rPr>
        <u/>
        <sz val="9"/>
        <rFont val="Calibri"/>
        <family val="2"/>
      </rPr>
      <t>not</t>
    </r>
    <r>
      <rPr>
        <sz val="9"/>
        <rFont val="Calibri"/>
        <family val="2"/>
      </rPr>
      <t xml:space="preserve"> validate the control number on the 025 - Registration to match the Account Transfer Record.
</t>
    </r>
  </si>
  <si>
    <t>Transfer Type</t>
  </si>
  <si>
    <t xml:space="preserve">01 = Full Fund Position Transfer
02 = Partial Fund Position Transfer
</t>
  </si>
  <si>
    <t xml:space="preserve">Designates if the Transfer is a Full Transfer or Partial Transfer.
</t>
  </si>
  <si>
    <t>Transfer Reason Code</t>
  </si>
  <si>
    <r>
      <t xml:space="preserve">01 = Death 
02 = Divorce 
03 = Custodian Change
04 = Gift 
05 = Re-Registration 
</t>
    </r>
    <r>
      <rPr>
        <sz val="9"/>
        <rFont val="Calibri"/>
        <family val="2"/>
        <scheme val="minor"/>
      </rPr>
      <t xml:space="preserve">06 = Required Minimum Distribution (RMD) </t>
    </r>
    <r>
      <rPr>
        <sz val="9"/>
        <rFont val="Calibri"/>
        <family val="2"/>
      </rPr>
      <t xml:space="preserve">
07 = Bankruptcy 
08 = Insolvency 
09 = Adjudicated Incompetence 
</t>
    </r>
  </si>
  <si>
    <t>This field is used to identify the reason for the transfer.</t>
  </si>
  <si>
    <t>Date of Death</t>
  </si>
  <si>
    <t>Required if Transfer Reason Code (01 = Death) is populated
mmddccyy</t>
  </si>
  <si>
    <t>This field is used to identify the Date of Death (Transfer Reason Code = 01).</t>
  </si>
  <si>
    <t>Date of Gift</t>
  </si>
  <si>
    <t>Required if Transfer Reason Code (04 = Gift) is populated
mmddccyy</t>
  </si>
  <si>
    <t>This field is used to identify the Date of Gift (Transfer Reason Code = 04).</t>
  </si>
  <si>
    <t>ACATS Related Control Number</t>
  </si>
  <si>
    <t>Special Characters are not allowed</t>
  </si>
  <si>
    <t>The firms will use this field to provide the ACATS Control Number.</t>
  </si>
  <si>
    <t>Delivering Firm Account Number</t>
  </si>
  <si>
    <r>
      <rPr>
        <sz val="9"/>
        <rFont val="Calibri"/>
        <family val="2"/>
      </rPr>
      <t>Required if the Delivering Fund Account Number is NOT provided</t>
    </r>
    <r>
      <rPr>
        <strike/>
        <sz val="9"/>
        <rFont val="Calibri"/>
        <family val="2"/>
      </rPr>
      <t xml:space="preserve">
</t>
    </r>
  </si>
  <si>
    <t xml:space="preserve">If the account is Broker Controlled, Funds must store and provide the Delivering Debit Firm Account Number.
This field is used to move shares from one account to another account, this is the Delivering Debit Firm Account Number.  
</t>
  </si>
  <si>
    <t>Delivering Fund Account Number</t>
  </si>
  <si>
    <t>Required if the Delivering Firm Account Number is NOT provided</t>
  </si>
  <si>
    <t xml:space="preserve">The Fund or Fund Administrator account number for the investor. </t>
  </si>
  <si>
    <t xml:space="preserve">Delivering Closing Balance Amount </t>
  </si>
  <si>
    <t>Closing Balance amount of the 'Delivering' side.</t>
  </si>
  <si>
    <t xml:space="preserve">Receiving Firm Account Number </t>
  </si>
  <si>
    <t xml:space="preserve">Required if the Receiving Fund Account Number field is NOT provided
</t>
  </si>
  <si>
    <t xml:space="preserve">If the account is Broker Controlled, Funds must store and provide the Credit Firm Account Number.
This field is used to move shares from one account to another account, this is the Receiving Credit Firm Account Number.  
</t>
  </si>
  <si>
    <t>Receiving Fund Account Number</t>
  </si>
  <si>
    <t>Required if Transaction Type is 02 = Broker to Customer
Required if the Receiving Firm Account Number field is NOT provided</t>
  </si>
  <si>
    <t>Receiving Closing Balance Amount</t>
  </si>
  <si>
    <t>Closing Balance amount of the 'Receiving' side.</t>
  </si>
  <si>
    <t>9999999999.999999
Required if Transfer Type is 02 = Partial Fund Position Transfer 
(zeros are not allowed)</t>
  </si>
  <si>
    <t>The share quantity of the trade.
Zeros are allowed if the Transfer Type is 01 = Full Fund Position Transfer</t>
  </si>
  <si>
    <t>1 = Registered Investment Advisor
2 = Registered Representative       
Required if the Trading Model is 2 = Clearing Trade</t>
  </si>
  <si>
    <t xml:space="preserve">The Representative responsible for the account.
</t>
  </si>
  <si>
    <r>
      <rPr>
        <sz val="9"/>
        <rFont val="Calibri"/>
        <family val="2"/>
      </rPr>
      <t>Delivering Introducing Broker Dealer Firm Name/Registered Investment Advisor Firm Name</t>
    </r>
    <r>
      <rPr>
        <strike/>
        <sz val="9"/>
        <rFont val="Calibri"/>
        <family val="2"/>
      </rPr>
      <t xml:space="preserve">
</t>
    </r>
  </si>
  <si>
    <t>Required if the Trading Model is 2 = Clearing Trade 
Special characters are allowed</t>
  </si>
  <si>
    <t xml:space="preserve">The name of the firm acting as the broker or the party with custody responsibilities on the 'transfer from' account. </t>
  </si>
  <si>
    <t>Receiving Introducing Broker Dealer Firm Name/Registered Investment Advisor Firm Name</t>
  </si>
  <si>
    <t xml:space="preserve">The name of the firm acting as the broker or the party with custody responsibilities on the 'transfer to account'. </t>
  </si>
  <si>
    <t xml:space="preserve">202 = Fund Account Transfer Acknowledgement - (Originator Type F)
203 = Fund Reject of Account Transfer - (Originator Type F)
204 = Firm Reject of Account Transfer - (Originator Type B) 
205 = Fund Exit of Account Transfer - (Originator Type F)
206 = Firm Exit of Account Transfer - (Originator Type B)
</t>
  </si>
  <si>
    <t xml:space="preserve">ppppppppnnnnnnnn
Where:
pppppppp = Fund Number
nnnnnnnn = Unique sequential number assigned by NSCC
Required if  NSCC Security Issue Number not populated 
</t>
  </si>
  <si>
    <r>
      <t xml:space="preserve">Series is a group of shares issued each time the Fund receives new or additional subscription. All subscriptions that occur at the same time belong to the same series. All shareholders in the same series pay performance fee on those shares at the same time.
The Series NSCC Security Issue Number was issued when the initial Security Announcement Type 24 (Series Creation) record was established by the Fund.
The application requires either the Series NSCC Security Issue Number  </t>
    </r>
    <r>
      <rPr>
        <u/>
        <sz val="9"/>
        <rFont val="Calibri"/>
        <family val="2"/>
      </rPr>
      <t xml:space="preserve">or </t>
    </r>
    <r>
      <rPr>
        <sz val="9"/>
        <rFont val="Calibri"/>
        <family val="2"/>
      </rPr>
      <t>the NSCC Security Issue  Number to transmit this record, if both fields are left blank, NSCC will reject the transaction.</t>
    </r>
  </si>
  <si>
    <r>
      <rPr>
        <sz val="9"/>
        <rFont val="Calibri"/>
        <family val="2"/>
      </rPr>
      <t>Anticipated Transfer Completion Date</t>
    </r>
    <r>
      <rPr>
        <strike/>
        <sz val="9"/>
        <rFont val="Calibri"/>
        <family val="2"/>
      </rPr>
      <t xml:space="preserve">
</t>
    </r>
  </si>
  <si>
    <t xml:space="preserve">R
</t>
  </si>
  <si>
    <t>mmddccyy
The date cannot be backdated</t>
  </si>
  <si>
    <t>The date the transfer is anticipated to be  completed.</t>
  </si>
  <si>
    <t>ppppppppyydddnnnnnnn 
Where:
pppppppp = Originator Participant Number
yy = Year                                                                           
ddd = Julian Date
nnnnnnn   = Unique sequential number</t>
  </si>
  <si>
    <t>01 = Full Fund Position Transfer
02 = Partial Fund Position Transfer
The Fund is allowed to maintain this field to change the transfer type</t>
  </si>
  <si>
    <t xml:space="preserve">Designates if the Internal Transfer is a Full Transfer or Partial Transfer.
</t>
  </si>
  <si>
    <t>99999999999999.99
The Money Amount field is only allowed to be populated on the 202 - Fund Account Transfer Acknowledgement, but if not populated it will be systematically populated by NSCC from the original Account Transfer record.
(Zeros are allowed)
All other record types will be systematically populated by NSCC.
If populated, NSCC will systematically overlay the data with the information populated on the  201 - Account Transfer Record.</t>
  </si>
  <si>
    <r>
      <rPr>
        <sz val="9"/>
        <rFont val="Calibri"/>
        <family val="2"/>
      </rPr>
      <t>The 'Money Amount' field will be used to support capital balance funds.</t>
    </r>
    <r>
      <rPr>
        <strike/>
        <sz val="9"/>
        <rFont val="Calibri"/>
        <family val="2"/>
      </rPr>
      <t xml:space="preserve">
</t>
    </r>
  </si>
  <si>
    <t>Process Flow Indicator</t>
  </si>
  <si>
    <t>0 = No
1 = Yes
Required for Record Type - 202 - Fund Account Transfer Acknowledgement
The Fund is allowed to maintain this field to change the process flow of the account transfer.</t>
  </si>
  <si>
    <r>
      <t xml:space="preserve">
</t>
    </r>
    <r>
      <rPr>
        <u/>
        <sz val="9"/>
        <rFont val="Calibri"/>
        <family val="2"/>
      </rPr>
      <t>REITS/BDC's Processing:</t>
    </r>
    <r>
      <rPr>
        <sz val="9"/>
        <rFont val="Calibri"/>
        <family val="2"/>
      </rPr>
      <t xml:space="preserve">
If ‘0’ is populated, the flow will </t>
    </r>
    <r>
      <rPr>
        <u/>
        <sz val="9"/>
        <rFont val="Calibri"/>
        <family val="2"/>
      </rPr>
      <t>NOT</t>
    </r>
    <r>
      <rPr>
        <sz val="9"/>
        <rFont val="Calibri"/>
        <family val="2"/>
      </rPr>
      <t xml:space="preserve"> allow Confirmation, Corrections, Firm Rejects or Exits on an internal account transfer. As a best practice, REITS and BDC's should follow this model.
</t>
    </r>
    <r>
      <rPr>
        <u/>
        <sz val="9"/>
        <rFont val="Calibri"/>
        <family val="2"/>
      </rPr>
      <t>Hedge Fund Processing:</t>
    </r>
    <r>
      <rPr>
        <sz val="9"/>
        <rFont val="Calibri"/>
        <family val="2"/>
      </rPr>
      <t xml:space="preserve">
If populated with 1 = Yes, the flow will require the recipient of the file to Acknowledge and to transmit a Fund Confirmation to finalize the account transfer. 
Both the Firm and Fund will have the ability to Reject or Exit the account transfer.
If populated with 1 = Yes, the flow will allow Acknowledgements, Confirmations, Rejects &amp; Exits on an internal account transfer.
</t>
    </r>
  </si>
  <si>
    <t xml:space="preserve">The Fund is allowed to maintain this field with their Receiving Fund Account Number
 Special characters are allowed
</t>
  </si>
  <si>
    <t xml:space="preserve">The Fund or Fund Administrator account number for the investor. 
</t>
  </si>
  <si>
    <t>99999999999999.99
The Fund is allowed to maintain this field with the closing balance of the receiving account.</t>
  </si>
  <si>
    <t>The Fund will have the option to provide the Closing Balance amount of the 'Receiving' side.</t>
  </si>
  <si>
    <t xml:space="preserve">The Fund is allowed to maintain this field with their Delivering Fund Account Number
 Special characters are allowed
</t>
  </si>
  <si>
    <t>99999999999999.99
The Fund is allowed to maintain this field with the closing balance of the delivering account.</t>
  </si>
  <si>
    <t>The Fund will have the option to provide the Closing Balance amount of the 'Delivering' side.</t>
  </si>
  <si>
    <r>
      <t xml:space="preserve">9999999999.999999
The Share Quantity field is only allowed to be populated on the </t>
    </r>
    <r>
      <rPr>
        <u/>
        <sz val="9"/>
        <rFont val="Calibri"/>
        <family val="2"/>
      </rPr>
      <t>202 - Fund Account Transfer Acknowledgement</t>
    </r>
    <r>
      <rPr>
        <sz val="9"/>
        <rFont val="Calibri"/>
        <family val="2"/>
      </rPr>
      <t>, but if not populated it will be systematically populated by NSCC from the original Account Transfer record. 
         &gt;&gt;  If Transfer Type is 02 = Partial Fund Position Transfer (zeros are not allowed)
        &gt;&gt;  Zeros are allowed if the Transfer Type is 01 = Full Fund Position Transfer
All other record types will be systematically populated by NSCC.
If populated, NSCC will systematically overlay the data with the information populated on the  201 - Account Transfer Record.</t>
    </r>
  </si>
  <si>
    <t xml:space="preserve">The share quantity of the trade
</t>
  </si>
  <si>
    <t xml:space="preserve">S </t>
  </si>
  <si>
    <t>S = Systematically populated by NSCC
01 = Transfer to New Account
02 = Transfer to Existing Account
This field is not maintainable, therefore if populated, NSCC will systematically overlay the data with the information populated on the  201 - Account Transfer Record.</t>
  </si>
  <si>
    <t>Transfer to New or an Existing Account.</t>
  </si>
  <si>
    <t xml:space="preserve">This field is not maintainable, therefore if populated, NSCC will systematically overlay the data with the information populated on the 201 - Account Transfer Record.
01 = Death 
02 = Divorce 
03 = Custodian Change
04 = Gift 
05 - Re-Registration 
06 - Required Minimum Distribution (RMD) 
07 = Bankruptcy 
08 = Insolvency 
09 = Adjudicated Incompetence </t>
  </si>
  <si>
    <r>
      <t>S = Systematically populated by NSCC
01 = Transfer
02 = Broker to Customer 
03 - Customer to Broker
04 = Broker to Broker</t>
    </r>
    <r>
      <rPr>
        <strike/>
        <sz val="9"/>
        <rFont val="Calibri"/>
        <family val="2"/>
      </rPr>
      <t xml:space="preserve">
</t>
    </r>
    <r>
      <rPr>
        <sz val="9"/>
        <rFont val="Calibri"/>
        <family val="2"/>
      </rPr>
      <t xml:space="preserve">
This field is not maintainable, therefore if populated, NSCC will systematically overlay the data with the information populated on the  201 - Account Transfer Record.</t>
    </r>
  </si>
  <si>
    <r>
      <rPr>
        <u/>
        <sz val="9"/>
        <rFont val="Calibri"/>
        <family val="2"/>
      </rPr>
      <t>Account Transfer</t>
    </r>
    <r>
      <rPr>
        <sz val="9"/>
        <rFont val="Calibri"/>
        <family val="2"/>
      </rPr>
      <t xml:space="preserve"> –  Non-ACATS Transfer of shares that is staying within the same firm and the account requires to be re-registered
</t>
    </r>
    <r>
      <rPr>
        <u/>
        <sz val="9"/>
        <rFont val="Calibri"/>
        <family val="2"/>
      </rPr>
      <t>Broker to Customer Transfer</t>
    </r>
    <r>
      <rPr>
        <sz val="9"/>
        <rFont val="Calibri"/>
        <family val="2"/>
      </rPr>
      <t xml:space="preserve">  – Non-ACATS Transfer of shares when the account is Broker Controlled at the Firm and the client is requesting to ‘denetwork’ the account to be Customer Controlled directly at the Fund 
(Re-registering the account to reflect only the customer’s name)
</t>
    </r>
    <r>
      <rPr>
        <u/>
        <sz val="9"/>
        <rFont val="Calibri"/>
        <family val="2"/>
      </rPr>
      <t>Customer to Broker Transfer</t>
    </r>
    <r>
      <rPr>
        <sz val="9"/>
        <rFont val="Calibri"/>
        <family val="2"/>
      </rPr>
      <t xml:space="preserve">  – Non-ACATS Transfer of shares when the account is Customer Controlled at the Fund and the client is requesting to be Broker Controlled at the Firm 
(Re-registering the account to reflect the firm FBO the client)
</t>
    </r>
    <r>
      <rPr>
        <u/>
        <sz val="9"/>
        <rFont val="Calibri"/>
        <family val="2"/>
      </rPr>
      <t>Broker to Broker Transfer</t>
    </r>
    <r>
      <rPr>
        <sz val="9"/>
        <rFont val="Calibri"/>
        <family val="2"/>
      </rPr>
      <t xml:space="preserve"> - Non-ACATS Transfer when the intermediary is moving its entire book of business (Custodian to Custodian Transfer)</t>
    </r>
  </si>
  <si>
    <t>S = Systematically populated by NSCC
Required if Transfer Reason Code (01 = Death) is populated
mmddccyy
This field is not maintainable, therefore if populated, NSCC will systematically overlay the data with the information populated on the  201 - Account Transfer Record.</t>
  </si>
  <si>
    <t>S = Systematically populated by NSCC
Required if Transfer Reason Code (04 = Gift) is populated
mmddccyy
This field is not maintainable, therefore if populated, NSCC will systematically overlay the data with the information populated on the  201 - Account Transfer Record.</t>
  </si>
  <si>
    <t>S = Systematically populated by NSCC
This field is not maintainable, therefore if populated, NSCC will systematically overlay the data with the information populated on the  201 - Account Transfer Record.</t>
  </si>
  <si>
    <t xml:space="preserve">If the account is Broker Controlled, Funds must store and provide the Delivering Firm Account Number.
This field is used to move shares from one account to another account, this is the Delivering  Firm Account Number.  
</t>
  </si>
  <si>
    <t xml:space="preserve">If the account is Broker Controlled, Funds must store and provide the Receiving Firm Account Number.
This field is used to move shares from one account to another account, this is the Receiving Firm Account Number.  
</t>
  </si>
  <si>
    <t>Delivering Introducing Broker Dealer Firm Name/Registered Investment Advisor Firm Name</t>
  </si>
  <si>
    <t xml:space="preserve">S = Systematically populated by NSCC
This field is not maintainable, therefore if populated, NSCC will systematically overlay the data with the information populated on the  201 - Account Transfer Record.
 Special characters are allowed
</t>
  </si>
  <si>
    <t xml:space="preserve">The name of the firm acting as the broker or the party with custody responsibilities on the 'transfer from' account. 
</t>
  </si>
  <si>
    <t>S = Systematically populated by NSCC
This field is not maintainable, therefore if populated, NSCC will systematically overlay the data with the information populated on the  201 - Account Transfer Record.
 Special characters are allowed</t>
  </si>
  <si>
    <t xml:space="preserve">The name of the firm acting as the broker or the party with custody responsibilities on the 'transfer to account'. 
</t>
  </si>
  <si>
    <t>Required for Record Types = 203, 204
1 = Rejected by Fund/Firm</t>
  </si>
  <si>
    <t>Required for Record Types = 203, 204
Spaces for other Record Types</t>
  </si>
  <si>
    <t xml:space="preserve">207 =  Confirmation of Account Transfer (Originator Type F) 
208 =  Correction of Account Transfer (Originator Type B) </t>
  </si>
  <si>
    <t>1 = Unitized
2 = Capital Balance</t>
  </si>
  <si>
    <t>Required for Record Type 207 - Confirmation of Account Transfer if this is a Reconfirmation. 
Space = First Confirmation 
C-Z = Reconfirmation Values
For the first Reconfirmation, the Indicator must begin with “C” and for each subsequent Reconfirmation the indicator must be greater than the previous Reconfirmation Indicator in sequential order. 
(This field cannot be populated for 208=Correction of Account Transfer record)</t>
  </si>
  <si>
    <t>This field is used to allow the funds to send multiple reconfirmation records for the account transfer. 
The reconfirmation value must start with 'C' and be transmitted in sequential order.</t>
  </si>
  <si>
    <t>For Confirmation of Account Transfer (Record Type 207) must match the value in AIP database. 
Required for Correction of Account Transfer (Record Type 208) and must be greater than the value in AIP database
Space = No correction
C-Z = Correction</t>
  </si>
  <si>
    <t>Transfer Completion Date</t>
  </si>
  <si>
    <t>mmddccyy
Required for record type 207 = Confirmation of Account Transfer</t>
  </si>
  <si>
    <t>The date the transfer is complete.</t>
  </si>
  <si>
    <t>99999999999999.99
Required if the Unitized Indicator Field is populated with 2 = Capital Balance
(Zeros are allowed)</t>
  </si>
  <si>
    <r>
      <t xml:space="preserve">01 = Transfer
02 = Broker to Customer </t>
    </r>
    <r>
      <rPr>
        <strike/>
        <sz val="9"/>
        <rFont val="Calibri"/>
        <family val="2"/>
      </rPr>
      <t xml:space="preserve">
</t>
    </r>
    <r>
      <rPr>
        <sz val="9"/>
        <rFont val="Calibri"/>
        <family val="2"/>
      </rPr>
      <t xml:space="preserve">03 - Customer to Broker
04 = Broker to Broker
</t>
    </r>
  </si>
  <si>
    <r>
      <rPr>
        <u/>
        <sz val="9"/>
        <rFont val="Calibri"/>
        <family val="2"/>
      </rPr>
      <t>Account Transfer</t>
    </r>
    <r>
      <rPr>
        <sz val="9"/>
        <rFont val="Calibri"/>
        <family val="2"/>
      </rPr>
      <t xml:space="preserve"> –  Non-ACATS Transfer of shares that is staying within the same firm and the account requires to be re-registered
</t>
    </r>
    <r>
      <rPr>
        <u/>
        <sz val="9"/>
        <rFont val="Calibri"/>
        <family val="2"/>
      </rPr>
      <t>Broker to Customer Transfer</t>
    </r>
    <r>
      <rPr>
        <sz val="9"/>
        <rFont val="Calibri"/>
        <family val="2"/>
      </rPr>
      <t xml:space="preserve">  – Non-ACATS Transfer of shares when the account is Broker Controlled at the Firm and the client is requesting to ‘denetwork’ the account to be Customer Controlled directly at the Fund 
(Re-registering the account to reflect only the customer’s name)
</t>
    </r>
    <r>
      <rPr>
        <u/>
        <sz val="9"/>
        <rFont val="Calibri"/>
        <family val="2"/>
      </rPr>
      <t>Customer to Broker Transfer</t>
    </r>
    <r>
      <rPr>
        <sz val="9"/>
        <rFont val="Calibri"/>
        <family val="2"/>
      </rPr>
      <t xml:space="preserve">  – Non-ACATS Transfer of shares when the account is Customer Controlled at the Fund and the client is requesting to be Broker Controlled at the Firm 
(Re-registering the account to reflect the firm FBO the client)
</t>
    </r>
    <r>
      <rPr>
        <u/>
        <sz val="9"/>
        <rFont val="Calibri"/>
        <family val="2"/>
      </rPr>
      <t>Broker to Broker Transfer</t>
    </r>
    <r>
      <rPr>
        <sz val="9"/>
        <rFont val="Calibri"/>
        <family val="2"/>
      </rPr>
      <t xml:space="preserve"> - Non-ACATS Transfer when the intermediary is moving its entire book of business (Custodian to Custodian Transfer)
</t>
    </r>
  </si>
  <si>
    <t xml:space="preserve">This field is used to identify if the internal transfer is to a 'new' or 'existing' account. 
If the transaction code is populated to (1 = Transfer to new account), NSCC will validate if there is an existing 025 - registration stored into our database.  If not, AIP will reject the transfer.
If the 025 - registration is already stored into our database, the user should populate transaction code (2 = existing account).
</t>
  </si>
  <si>
    <t xml:space="preserve">01 = Full Fund Position Transfer
02 = Partial Fund Position Transfer
Required for record type 207 = Confirmation of Account Transfer
</t>
  </si>
  <si>
    <r>
      <t xml:space="preserve">01 = Death 
02 = Divorce 
03 = Custodian Change
04 = Gift 
05 - Re-Registration 
</t>
    </r>
    <r>
      <rPr>
        <sz val="9"/>
        <rFont val="Calibri"/>
        <family val="2"/>
        <scheme val="minor"/>
      </rPr>
      <t xml:space="preserve">06 - Required Minimum Distribution (RMD) </t>
    </r>
    <r>
      <rPr>
        <sz val="9"/>
        <rFont val="Calibri"/>
        <family val="2"/>
      </rPr>
      <t xml:space="preserve">
07 = Bankruptcy 
08 = Insolvency 
09 = Adjudicated Incompetence 
</t>
    </r>
  </si>
  <si>
    <t>1 = Self-Clearing Trade
2 = Clearing Trade
Required if record type is 208 = Correction of Account Transfer
(This field cannot be populated for 207=Confirmation of Account Transfer record)</t>
  </si>
  <si>
    <t xml:space="preserve">If the account is Broker Controlled, Funds must store and provide the Delivering Firm Account Number.
This field is used to move shares from one account to another account, this is the Delivering Debit Firm Account Number.  
</t>
  </si>
  <si>
    <t xml:space="preserve">Required if the Delivering Firm Account Number is NOT provided
</t>
  </si>
  <si>
    <t>Required if the Receiving Firm Account Number field is NOT provided
Required for record type:
208 = Correction  of Account Transfer
If the Transaction Type is 02 = Broker to Customer</t>
  </si>
  <si>
    <t xml:space="preserve">The Fund or Fund Administrator account number.
</t>
  </si>
  <si>
    <t>1 = Registered Investment Advisor
2 = Registered Representative       
Required for record type:
208 = Correction  of Account Transfer
If the Trading Model is 2 = Clearing Trade
(This field cannot be populated for 207=Confirmation of Account Transfer record)</t>
  </si>
  <si>
    <t>Required for record type:
208 = Correction  of Account Transfer 
If the Trading Model is 2 = Clearing Trade
(This field cannot be populated for 207=Confirmation of Account Transfer record)
Special characters are allowed</t>
  </si>
  <si>
    <t>Required for record type:
208 = Correction  of Account Transfer 
If the Trading Model is 2 = Clearing Trade 
(This field cannot be populated for 207=Confirmation of Account Transfer record)
Special characters are allowed</t>
  </si>
  <si>
    <t>080 = Pending Registration               
081 = Pending Registration Acknowledgement                            
082 = Pending Order Acknowledgement from Firm               
083 = Pending Order Acknowledgement from Fund              
084 = Pending Exchange Confirmation                                             
085 = Pending Order Confirmation
086 = Pending Firm Order                                
088 = Pending Fund Order
100 = Pending Payment Acknowledgement
102 = Pending Prepaid Order Acknowledgement from Fund
103 = Pending Prepaid Order Confirmation
104 = Pending Activity Acknowledgement  
105 = Pending Activity Confirmation
106 = Pending Security Profile Request Acknowledgement
107 = Pending Prepaid Order
108 = Pending Contract Note  
109 = Pending Position Schedule Request Acknowledgement
111 = Security Subscription/Purchase End Date is about to expire
112 = Tender Offer/Redemption End Date is about to expire
113 = Pending Account Maintenance Acknowledgement
114 = Pending Account Transfer 
115 = Pending Account Transfer Acknowledgement
116 - Pending Account Transfer Confirmation</t>
  </si>
  <si>
    <t>ppppppppnnnnnnnn
Where:
pppppppp = Fund Number
nnnnnnnn = Unique sequential number assigned by NSCC
This field is required if the Series NSCC Security Issue Number is left blank.
This field can be 'Optional' for the following Record Type:
106  = Pending Security Profile Request Acknowledgement</t>
  </si>
  <si>
    <t xml:space="preserve">The NSCC Security Issue Number was issued when the initial Security General Profile and/or Security Announcement record was established by the Fund.
The combination of the Share Class field, Security Identifier field and Security Issue ID will trigger the creation of this number.
</t>
  </si>
  <si>
    <t>1 = ISIN                                     
2 = SEDOL                                          
3 = CUSIP                                   
4 = Custom</t>
  </si>
  <si>
    <t>Space = No correction
C-Z = Correction</t>
  </si>
  <si>
    <t xml:space="preserve">This field can be 'Optional' for the following Record Types:
104 = Pending Activity Acknowledgement
105 = Pending Activity Confirmation
106  = Pending Security Profile Request Acknowledgement
109 = Pending Position Schedule Request Acknowledgement
</t>
  </si>
  <si>
    <t>The submission date on the Initial transaction that triggered the reminder to be sent.</t>
  </si>
  <si>
    <t xml:space="preserve">mmddccyy </t>
  </si>
  <si>
    <t>spaces</t>
  </si>
  <si>
    <t>The settlement date is the monies are due for settlement. NSCC will debit or credit the members account on the business date on the indicated settlement date.
The settlement date on transaction that triggers the reminder for the Fund Confirmation record to be sent.</t>
  </si>
  <si>
    <t xml:space="preserve">Reminder Age </t>
  </si>
  <si>
    <t>ppppppppnnnnnnnn
Where:
pppppppp = Fund Number
nnnnnnnn = Unique sequential number assigned by NSCC
Required if  NSCC Security Issue Number not populated 
This field can be 'Optional' for the following Record Type:
106  = Pending Security Profile Request Acknowledgement</t>
  </si>
  <si>
    <t xml:space="preserve">Series is a group of shares issued each time the Fund receives new or additional subscription. All subscriptions that occur at the same time belong to the same series. All shareholders in the same series pay performance fee on those shares at the same time.
The Series NSCC Security Issue Number was issued when the initial Security Announcement Type 24 (Series Creation) record was established by the Fund.
</t>
  </si>
  <si>
    <t xml:space="preserve">The NSCC ID of the Firm or Custodian Firm </t>
  </si>
  <si>
    <t>110 = Security Broadcast Message</t>
  </si>
  <si>
    <t xml:space="preserve">ppppppppnnnnnnnn
Where:
pppppppp = Fund Number
nnnnnnnn = Unique sequential number assigned by NSCC
</t>
  </si>
  <si>
    <t>The NSCC Security Issue Number was issued when the initial Security General Profile and/or Security Announcement record was established by the Fund.
The combination of the Share Class field, Security Identifier field and Security Issue ID will trigger the creation of this number.
If both the NSCC Security Issue Number and the Series NSCC Security Issue Number are left blank, NSCC will reject the transaction.</t>
  </si>
  <si>
    <t xml:space="preserve">ppppppppnnnnnnnn
Where:
pppppppp = Fund Number
nnnnnnnn = Unique sequential number assigned by NSCC
</t>
  </si>
  <si>
    <t>mmddccyy
Must be  equal to the processing date</t>
  </si>
  <si>
    <t>01 = Security General
02 = Security Announcement
03 = Security Contact</t>
  </si>
  <si>
    <t>Updated Columns List</t>
  </si>
  <si>
    <r>
      <t>Column names separated with  special character ‘</t>
    </r>
    <r>
      <rPr>
        <b/>
        <sz val="9"/>
        <rFont val="Calibri"/>
        <family val="2"/>
      </rPr>
      <t>|</t>
    </r>
    <r>
      <rPr>
        <sz val="9"/>
        <rFont val="Calibri"/>
        <family val="2"/>
      </rPr>
      <t>’</t>
    </r>
  </si>
  <si>
    <t>Contra Participant Number</t>
  </si>
  <si>
    <t>070 = Settlement Detail</t>
  </si>
  <si>
    <t>Space = No correction
C - Z = Correction</t>
  </si>
  <si>
    <t>Original Record Type</t>
  </si>
  <si>
    <t>1 = Recipient Debit
2 = Recipient Credit</t>
  </si>
  <si>
    <t>Recipient Type</t>
  </si>
  <si>
    <t>0 = Non-settling
1 = Settling
2 = Failed to Settle</t>
  </si>
  <si>
    <t>Exchange Indicator</t>
  </si>
  <si>
    <t>Space = Not an Exchange
1 = Exchange From (credit firm, debit fund)
2 = Exchange To (debit firm, credit fund)</t>
  </si>
  <si>
    <t>Contra Exchange NSCC Security Issue Number</t>
  </si>
  <si>
    <t>ppppppppnnnnnnnn        Where:
pppppppp = Fund Number
nnnnnnnn  = Unique sequential number assigned by NSCC 
This field will be used on orders to identify the Security Issue.</t>
  </si>
  <si>
    <t>Contra Exchange Security Identifier</t>
  </si>
  <si>
    <t>Contra Exchange Security Issue ID</t>
  </si>
  <si>
    <t>The Broker Dealer account number if applicable. If the account is Broker Controlled, Fund’s must store and provide the Firm Account Number on all applicable records.</t>
  </si>
  <si>
    <t>Series is a group of shares issued each time the Fund receives new or additional subscription. All subscriptions that occur at the same time belong to the same series. All shareholders in the same series pay performance fee on those shares at the same time.
The Series NSCC Security Issue Number was issued when the initial Security Announcement Type 24 (Series Creation) record was established by the Fund.</t>
  </si>
  <si>
    <t>Value</t>
  </si>
  <si>
    <t>071 = Settlement Trade Trailer</t>
  </si>
  <si>
    <t>Currency</t>
  </si>
  <si>
    <t>Total Debit Items</t>
  </si>
  <si>
    <t>999999999</t>
  </si>
  <si>
    <t>Total debit transactions</t>
  </si>
  <si>
    <t>Total Debit Share Quantity</t>
  </si>
  <si>
    <t>999999999.999999</t>
  </si>
  <si>
    <t>The total share quantity of the trades.</t>
  </si>
  <si>
    <t>Total Debit Money Amount</t>
  </si>
  <si>
    <t>999999999999999.99</t>
  </si>
  <si>
    <t>The total dollar amount of the transaction being reported. If the transaction is “settling” then this is the amount NSCC will add to the Settlement obligation.</t>
  </si>
  <si>
    <t>Total Credit Items</t>
  </si>
  <si>
    <t>Total credit transactions</t>
  </si>
  <si>
    <t>Total Credit Share Quantity</t>
  </si>
  <si>
    <t>Total Credit Money Amount</t>
  </si>
  <si>
    <t>The  total dollar amount of the transaction being reported. If the transaction is “settling” then this is the amount NSCC will add to the Settlement obligation.</t>
  </si>
  <si>
    <t xml:space="preserve"> Value</t>
  </si>
  <si>
    <t>072 = Settlement Grand Total Trailer</t>
  </si>
  <si>
    <t>Total Items</t>
  </si>
  <si>
    <t>Literal</t>
  </si>
  <si>
    <t>HDR.S</t>
  </si>
  <si>
    <t>File ID</t>
  </si>
  <si>
    <t>Production Values '05346' (Firm Input)
or '05376' (Fund Input)
PSE - Test Values '45346' (Firm Input)
or '45376' (Fund Input)</t>
  </si>
  <si>
    <r>
      <rPr>
        <u/>
        <sz val="9"/>
        <rFont val="Calibri"/>
        <family val="2"/>
      </rPr>
      <t>Production File ID's</t>
    </r>
    <r>
      <rPr>
        <sz val="9"/>
        <rFont val="Calibri"/>
        <family val="2"/>
      </rPr>
      <t xml:space="preserve">
Firm Input (05346)
Fund Input (05376)
</t>
    </r>
    <r>
      <rPr>
        <u/>
        <sz val="9"/>
        <rFont val="Calibri"/>
        <family val="2"/>
      </rPr>
      <t>PSE - Test File ID's</t>
    </r>
    <r>
      <rPr>
        <sz val="9"/>
        <rFont val="Calibri"/>
        <family val="2"/>
      </rPr>
      <t xml:space="preserve">
Firm Input (45346)
Fund Input (45376)</t>
    </r>
  </si>
  <si>
    <t>.E00.C</t>
  </si>
  <si>
    <t>Originator ID</t>
  </si>
  <si>
    <t>Service Bureau's will populate their O-Code (ABCD)
AIP Members will populate their NSCC Participant Number example (1234)</t>
  </si>
  <si>
    <t>.S</t>
  </si>
  <si>
    <t>Sub Originator ID</t>
  </si>
  <si>
    <t xml:space="preserve">Service Bureau's will default to (0000) - zeros, since they transmit data on behalf of several participants.
OR
AIP Members will populate their NSCC Participant Number example (1234)
</t>
  </si>
  <si>
    <t>Processing Date</t>
  </si>
  <si>
    <t xml:space="preserve">Current Date 
</t>
  </si>
  <si>
    <t>File Description</t>
  </si>
  <si>
    <t>Free Form Description</t>
  </si>
  <si>
    <r>
      <t xml:space="preserve">The File Description is Free Form and not validated, therefore the participant can populate any description to clearly identify this file.
</t>
    </r>
    <r>
      <rPr>
        <u/>
        <sz val="9"/>
        <rFont val="Calibri"/>
        <family val="2"/>
      </rPr>
      <t>Example:</t>
    </r>
    <r>
      <rPr>
        <sz val="9"/>
        <rFont val="Calibri"/>
        <family val="2"/>
      </rPr>
      <t xml:space="preserve">
AIP Fund Input
AIP Firm Input
</t>
    </r>
  </si>
  <si>
    <t>Multibatch Last Batch Indicator</t>
  </si>
  <si>
    <r>
      <t xml:space="preserve">Space = Single Batch
N = Multi-Batch, But </t>
    </r>
    <r>
      <rPr>
        <u/>
        <sz val="9"/>
        <rFont val="Calibri"/>
        <family val="2"/>
      </rPr>
      <t>Not</t>
    </r>
    <r>
      <rPr>
        <sz val="9"/>
        <rFont val="Calibri"/>
        <family val="2"/>
      </rPr>
      <t xml:space="preserve"> Last Batch
Y = Multi-Batch, And Last Batch</t>
    </r>
  </si>
  <si>
    <r>
      <t xml:space="preserve">Space = The participant is only sending </t>
    </r>
    <r>
      <rPr>
        <u/>
        <sz val="9"/>
        <rFont val="Calibri"/>
        <family val="2"/>
      </rPr>
      <t>one</t>
    </r>
    <r>
      <rPr>
        <sz val="9"/>
        <rFont val="Calibri"/>
        <family val="2"/>
      </rPr>
      <t xml:space="preserve"> file per day.
N = This is </t>
    </r>
    <r>
      <rPr>
        <u/>
        <sz val="9"/>
        <rFont val="Calibri"/>
        <family val="2"/>
      </rPr>
      <t xml:space="preserve">not </t>
    </r>
    <r>
      <rPr>
        <sz val="9"/>
        <rFont val="Calibri"/>
        <family val="2"/>
      </rPr>
      <t>the last batch of the day.
Y = This will be the last batch of the day. (DataTrak will reject any subsequent files transmitted)</t>
    </r>
  </si>
  <si>
    <t>Multibatch Batch Counter</t>
  </si>
  <si>
    <t>Space = Not Multi-Batch
Multi-Batch = Sequential number starting with 001</t>
  </si>
  <si>
    <t>001-998 - Per Day
you may increment the numbers from 001-998 (Per Day)
You may skip batch numbers, but they cannot be duplicated.</t>
  </si>
  <si>
    <t>*
(indicates variable length file)</t>
  </si>
  <si>
    <t xml:space="preserve">AIP files are variable length, therefore the value must be (*) - asterisk
</t>
  </si>
  <si>
    <t>END.S</t>
  </si>
  <si>
    <t>Service Bureau's will populate their O-Code (ABCD)
AIP Members will populate their NSCC Participant Number (1234)</t>
  </si>
  <si>
    <t xml:space="preserve">Service Bureau's will default to (0000) - zeros, since they transmit data on behalf of several participants.
OR
AIP Members will populate their NSCC Participant Number (1234)
</t>
  </si>
  <si>
    <t>Total Records</t>
  </si>
  <si>
    <t>9999999</t>
  </si>
  <si>
    <r>
      <t xml:space="preserve">Total Number of records in File </t>
    </r>
    <r>
      <rPr>
        <u/>
        <sz val="9"/>
        <rFont val="Calibri"/>
        <family val="2"/>
      </rPr>
      <t xml:space="preserve">excluding </t>
    </r>
    <r>
      <rPr>
        <sz val="9"/>
        <rFont val="Calibri"/>
        <family val="2"/>
      </rPr>
      <t>DataTrak header and trailer</t>
    </r>
  </si>
  <si>
    <t>Expanded Record Count</t>
  </si>
  <si>
    <t>Reserved</t>
  </si>
  <si>
    <t>Do Not Use</t>
  </si>
  <si>
    <t>AIP internal record count validator</t>
  </si>
  <si>
    <t>Header ID</t>
  </si>
  <si>
    <t>Value  = 1TRANS</t>
  </si>
  <si>
    <t>CDTS AutoRoute Header Record for Outbound Transmission</t>
  </si>
  <si>
    <t>Application Date</t>
  </si>
  <si>
    <t>CCYYMMDD</t>
  </si>
  <si>
    <t xml:space="preserve">Current Date
</t>
  </si>
  <si>
    <t>Space Holder - Do Not Use</t>
  </si>
  <si>
    <t>Product Number</t>
  </si>
  <si>
    <t>Product Description</t>
  </si>
  <si>
    <t>Alpha Product Description</t>
  </si>
  <si>
    <t xml:space="preserve">AIP Fund Input 
or
AIP Firm Input </t>
  </si>
  <si>
    <t>Multi-Cycle Transmission Counter</t>
  </si>
  <si>
    <t>Values =
01-99 = Logical multi-cycle count of the job sent Spaces = Not multi-cycle</t>
  </si>
  <si>
    <t>01-99 - Per Day
you may increment the numbers from 001-999 (Per Day)
You may skip batch numbers, but they cannot be duplicated.</t>
  </si>
  <si>
    <t>Poss Dupe Indicator</t>
  </si>
  <si>
    <t>Space = Original Transmission
1 = Poss Dupe from DTCC</t>
  </si>
  <si>
    <t>Product ID</t>
  </si>
  <si>
    <t>8-digit code issued by DTCC to identify the report or file</t>
  </si>
  <si>
    <r>
      <rPr>
        <u/>
        <sz val="9"/>
        <rFont val="Calibri"/>
        <family val="2"/>
      </rPr>
      <t>Outbound Files</t>
    </r>
    <r>
      <rPr>
        <sz val="9"/>
        <rFont val="Calibri"/>
        <family val="2"/>
      </rPr>
      <t xml:space="preserve">
PSE Product Number = 02980046 
Production Product Number = 02530046 
</t>
    </r>
    <r>
      <rPr>
        <u/>
        <sz val="9"/>
        <rFont val="Calibri"/>
        <family val="2"/>
      </rPr>
      <t>Settlement Files</t>
    </r>
    <r>
      <rPr>
        <sz val="9"/>
        <rFont val="Calibri"/>
        <family val="2"/>
      </rPr>
      <t xml:space="preserve">
PSE Product Number = 02980076
Production Product Number = 02530076 </t>
    </r>
  </si>
  <si>
    <t>Application's Multi-Cycle Counter</t>
  </si>
  <si>
    <r>
      <t>AIP has</t>
    </r>
    <r>
      <rPr>
        <u/>
        <sz val="9"/>
        <color theme="1"/>
        <rFont val="Calibri"/>
        <family val="2"/>
      </rPr>
      <t xml:space="preserve"> 8 </t>
    </r>
    <r>
      <rPr>
        <sz val="9"/>
        <color theme="1"/>
        <rFont val="Calibri"/>
        <family val="2"/>
      </rPr>
      <t>Production Cycles (01,02,03,04,05,06,07,98)
98 = End of Day Cycle</t>
    </r>
  </si>
  <si>
    <r>
      <t xml:space="preserve">Outbound AIP Cycle Number  
AIP has </t>
    </r>
    <r>
      <rPr>
        <u/>
        <sz val="9"/>
        <color theme="1"/>
        <rFont val="Calibri"/>
        <family val="2"/>
      </rPr>
      <t>8</t>
    </r>
    <r>
      <rPr>
        <sz val="9"/>
        <color theme="1"/>
        <rFont val="Calibri"/>
        <family val="2"/>
      </rPr>
      <t xml:space="preserve"> Production Cycles 
6:10am - 01
9:10am - 02
11:10am - 03
12:10pm - 04
2:10pm - 05
4:10pm - 06
5:10pm - 07
7:00pm - 98
98 = End of Day Cycle</t>
    </r>
  </si>
  <si>
    <t>Recipient ID</t>
  </si>
  <si>
    <t>The NSCC Participant Number (1234) of the AIP member who is designated to receive the file.</t>
  </si>
  <si>
    <t>Constant</t>
  </si>
  <si>
    <t>Value  = 0 (Zero)</t>
  </si>
  <si>
    <t>Record Count</t>
  </si>
  <si>
    <t xml:space="preserve">Number of data records </t>
  </si>
  <si>
    <t xml:space="preserve">Total Number of records in File </t>
  </si>
  <si>
    <t>Sender ID</t>
  </si>
  <si>
    <t>Value = DTCC</t>
  </si>
  <si>
    <t>This field will be systematically populated by DTCC.
Service Bureau's will be populate to reflect their   O-Code (ABCD)
AIP Members will be populate to reflect their NSCC Participant Number (1234)</t>
  </si>
  <si>
    <t>Value = CDT
Last field of 80-byte RJE Header</t>
  </si>
  <si>
    <t>CDT</t>
  </si>
  <si>
    <t>Date Created</t>
  </si>
  <si>
    <t>MMDDCCYY</t>
  </si>
  <si>
    <t>The Date AutoRoute Header was created</t>
  </si>
  <si>
    <t>Time Created</t>
  </si>
  <si>
    <t>HH:MM
File Transmission Time</t>
  </si>
  <si>
    <t>The Time AutoRoute Header was created</t>
  </si>
  <si>
    <t>Value = RDT</t>
  </si>
  <si>
    <t>Date Released</t>
  </si>
  <si>
    <t>MMDDCCYY
File Transmission Date</t>
  </si>
  <si>
    <t>The Date AutoRoute Header was Released</t>
  </si>
  <si>
    <t xml:space="preserve">Reserved </t>
  </si>
  <si>
    <t>Time Released</t>
  </si>
  <si>
    <t>The Time AutoRoute Header was Released</t>
  </si>
  <si>
    <t>Do Not Use - Padding to match file record size</t>
  </si>
  <si>
    <t>Value = 0042</t>
  </si>
  <si>
    <t>The record length of this record (0042)</t>
  </si>
  <si>
    <t xml:space="preserve">N = NSCC 
This record is systematically created by the AIP application
</t>
  </si>
  <si>
    <t>The NSCC Participant Number (00001234) of the AIP member who is designated to receive the file.
Or, the Service Provider is Originator Code (DST1)</t>
  </si>
  <si>
    <t>000 = NSCC Output Header</t>
  </si>
  <si>
    <t>Transmission Date</t>
  </si>
  <si>
    <t xml:space="preserve">Current Date 
</t>
  </si>
  <si>
    <t>AutoRoute File Number</t>
  </si>
  <si>
    <r>
      <rPr>
        <u/>
        <sz val="9"/>
        <color theme="1"/>
        <rFont val="Calibri"/>
        <family val="2"/>
      </rPr>
      <t>Outbound Files</t>
    </r>
    <r>
      <rPr>
        <sz val="9"/>
        <color theme="1"/>
        <rFont val="Calibri"/>
        <family val="2"/>
      </rPr>
      <t xml:space="preserve">
Values - PSE =  02980046 
Values - Production = 02530046 
</t>
    </r>
    <r>
      <rPr>
        <u/>
        <sz val="9"/>
        <color theme="1"/>
        <rFont val="Calibri"/>
        <family val="2"/>
      </rPr>
      <t>Settlement Files</t>
    </r>
    <r>
      <rPr>
        <sz val="9"/>
        <color theme="1"/>
        <rFont val="Calibri"/>
        <family val="2"/>
      </rPr>
      <t xml:space="preserve">
Values - PSE = 02980076
Values - Production = 02530076 
</t>
    </r>
    <r>
      <rPr>
        <u/>
        <sz val="9"/>
        <color theme="1"/>
        <rFont val="Calibri"/>
        <family val="2"/>
      </rPr>
      <t>Reminders &amp; Security Broadcast Messages</t>
    </r>
    <r>
      <rPr>
        <sz val="9"/>
        <color theme="1"/>
        <rFont val="Calibri"/>
        <family val="2"/>
      </rPr>
      <t xml:space="preserve">
Values - PSE = 02981540
Values - Production = 02531540 </t>
    </r>
  </si>
  <si>
    <r>
      <rPr>
        <u/>
        <sz val="9"/>
        <color theme="1"/>
        <rFont val="Calibri"/>
        <family val="2"/>
      </rPr>
      <t>Outbound Files</t>
    </r>
    <r>
      <rPr>
        <sz val="9"/>
        <color theme="1"/>
        <rFont val="Calibri"/>
        <family val="2"/>
      </rPr>
      <t xml:space="preserve">
PSE Product Number = 02980046 
Production Product Number = 02530046 
</t>
    </r>
    <r>
      <rPr>
        <u/>
        <sz val="9"/>
        <color theme="1"/>
        <rFont val="Calibri"/>
        <family val="2"/>
      </rPr>
      <t>Settlement Files</t>
    </r>
    <r>
      <rPr>
        <sz val="9"/>
        <color theme="1"/>
        <rFont val="Calibri"/>
        <family val="2"/>
      </rPr>
      <t xml:space="preserve">
PSE Product Number = 02980076
Production Product Number = 02530076 
</t>
    </r>
    <r>
      <rPr>
        <u/>
        <sz val="9"/>
        <color theme="1"/>
        <rFont val="Calibri"/>
        <family val="2"/>
      </rPr>
      <t>Reminders &amp; Security Broadcast Messages</t>
    </r>
    <r>
      <rPr>
        <sz val="9"/>
        <color theme="1"/>
        <rFont val="Calibri"/>
        <family val="2"/>
      </rPr>
      <t xml:space="preserve">
PSE Product Number = 02981540
Production Product Number = 02531540</t>
    </r>
  </si>
  <si>
    <t>AutoRoute File Cycle</t>
  </si>
  <si>
    <t>Value = 0102</t>
  </si>
  <si>
    <t>The record length of this record (0102)</t>
  </si>
  <si>
    <t xml:space="preserve"> N = NSCC 
This record is systematically created by the AIP application</t>
  </si>
  <si>
    <t>999 = NSCC Output Trailer</t>
  </si>
  <si>
    <t xml:space="preserve">Current Date </t>
  </si>
  <si>
    <t>Total Firm Orders</t>
  </si>
  <si>
    <t>Record Type (001-Firm Orders)</t>
  </si>
  <si>
    <t>Total Fund Orders</t>
  </si>
  <si>
    <t>Record Type (002-Fund Orders)</t>
  </si>
  <si>
    <t>Total Firm Acknowledgement</t>
  </si>
  <si>
    <t>Record Type (003-Firm Acknowledgements)</t>
  </si>
  <si>
    <t>Total Fund Acknowledgements</t>
  </si>
  <si>
    <t>Record Type (005-Fund Acknowledgements)</t>
  </si>
  <si>
    <t>Total Corrections</t>
  </si>
  <si>
    <t>Record Type (008-Corrections)</t>
  </si>
  <si>
    <t>Total Confirmations</t>
  </si>
  <si>
    <t>Record Type (007-Confirmations)</t>
  </si>
  <si>
    <t>Total Registrations</t>
  </si>
  <si>
    <t>Record Type (025-Registrations)</t>
  </si>
  <si>
    <t>Total Registration Acknowledgements</t>
  </si>
  <si>
    <t>Record Type (026-Registration Acknowledgements)</t>
  </si>
  <si>
    <t>Total Other Transactions</t>
  </si>
  <si>
    <t>See tab 'Total "Other" Transactions' for list.</t>
  </si>
  <si>
    <t>Total All Records</t>
  </si>
  <si>
    <t>Total records in file (excluding NSCC Header and Trailer)</t>
  </si>
  <si>
    <t>Record Type Number and Name</t>
  </si>
  <si>
    <t>Pending  Account Maintenance Acknowledgement</t>
  </si>
  <si>
    <t xml:space="preserve">114 </t>
  </si>
  <si>
    <t>Reject Codes</t>
  </si>
  <si>
    <t>Requestor not entitle to information</t>
  </si>
  <si>
    <t>Fund unable to release request</t>
  </si>
  <si>
    <t>Selling agreement missing</t>
  </si>
  <si>
    <t>Please contact the Fund/Firm</t>
  </si>
  <si>
    <t>Redemption Amount Exceeds Shareholder Balance</t>
  </si>
  <si>
    <t>The Firm is Not Set-Up at the Fund</t>
  </si>
  <si>
    <t>Delivering Account Unknown</t>
  </si>
  <si>
    <t>Delivering Account Balance is Zero</t>
  </si>
  <si>
    <t>Delivering Account Not Broker Controlled</t>
  </si>
  <si>
    <t>Please contact the Fund administrator</t>
  </si>
  <si>
    <t>Cannot accommodate additional Position information</t>
  </si>
  <si>
    <t>Cannot accommodate Position file schedule</t>
  </si>
  <si>
    <t>Insufficient Debit Account Balance</t>
  </si>
  <si>
    <t>Credit Account Restricted</t>
  </si>
  <si>
    <t>Soft Reject Code</t>
  </si>
  <si>
    <t xml:space="preserve">Closed for Purchases </t>
  </si>
  <si>
    <t>Closed for Initial Purchases</t>
  </si>
  <si>
    <t>Closed for Subsequent Purchases</t>
  </si>
  <si>
    <t>Redemption Closed</t>
  </si>
  <si>
    <t>Exchanges into this security for Existing accounts Closed</t>
  </si>
  <si>
    <t>Exchanges out of  this security for Existing accounts Closed</t>
  </si>
  <si>
    <t>Exchange to New Account Closed</t>
  </si>
  <si>
    <t>Exchange Closed</t>
  </si>
  <si>
    <t xml:space="preserve">Fund Closed </t>
  </si>
  <si>
    <t>Trade Date/Dealing Date - (Business Date) is not within the Start and End Date of the Subscription Offering</t>
  </si>
  <si>
    <t xml:space="preserve">Minimum Investment for a New Account Incorrect </t>
  </si>
  <si>
    <t xml:space="preserve">Minimum Investment for an Existing Account Incorrect </t>
  </si>
  <si>
    <t>Trade Date for Security Tender Offer Incorrect</t>
  </si>
  <si>
    <t>Settlement Date Incorrect</t>
  </si>
  <si>
    <t>Trade Date/Dealing Date - (Business Date) Incorrect</t>
  </si>
  <si>
    <t>Breakpoint  Limit Number is greater  than number of break points entered on Security General</t>
  </si>
  <si>
    <t>Trade Date/Dealing date - (Calendar Date) Incorrect</t>
  </si>
  <si>
    <t>Registration Indicator contradicts registration status</t>
  </si>
  <si>
    <t>All non-USD Currency have been systematically converted to a non-settling transaction </t>
  </si>
  <si>
    <t>Order received prior to Announcement Start Date</t>
  </si>
  <si>
    <t>Order received after Announcement End Date</t>
  </si>
  <si>
    <t xml:space="preserve">SSN/TIN/EIN Indicator invalid </t>
  </si>
  <si>
    <t>SSN/TIN/EIN Number invalid</t>
  </si>
  <si>
    <t>Custodian Tax Identification Number invalid</t>
  </si>
  <si>
    <t>Joint Owner SSN Number invalid</t>
  </si>
  <si>
    <t>Side Letter Reference Number invalid</t>
  </si>
  <si>
    <t>LOI Number invalid</t>
  </si>
  <si>
    <t xml:space="preserve">Beneficiary SSN invalid  </t>
  </si>
  <si>
    <t xml:space="preserve">Fulfilled Commitment Amount missing/invalid  </t>
  </si>
  <si>
    <t xml:space="preserve">Remaining Commitment Amount missing/invalid  </t>
  </si>
  <si>
    <t>Call Event Beginning Remaining Commitment Amount missing/invalid</t>
  </si>
  <si>
    <t>Call Event - Ending Remaining Commitment Amount missing/invalid</t>
  </si>
  <si>
    <t>Email Address of Record 1 missing/invalid</t>
  </si>
  <si>
    <t>Pending Investment Value invalid</t>
  </si>
  <si>
    <t>Record Length missing/invalid</t>
  </si>
  <si>
    <t>Originator Type missing/invalid</t>
  </si>
  <si>
    <t>Firm Number missing/invalid</t>
  </si>
  <si>
    <t>Fund Number missing/invalid</t>
  </si>
  <si>
    <t xml:space="preserve">Record Type missing/invalid  </t>
  </si>
  <si>
    <t xml:space="preserve">NSCC Security Issue Number missing/invalid </t>
  </si>
  <si>
    <t>Security Identifier invalid</t>
  </si>
  <si>
    <t>Security Issue ID invalid</t>
  </si>
  <si>
    <t>Control Number missing/invalid</t>
  </si>
  <si>
    <t>Correction Indicator  missing/invalid</t>
  </si>
  <si>
    <t xml:space="preserve">Submission Date missing/invalid  </t>
  </si>
  <si>
    <t>Trade Date missing/invalid</t>
  </si>
  <si>
    <t>Registration Indicator missing/invalid</t>
  </si>
  <si>
    <t>NSCC Reject Indicator invalid</t>
  </si>
  <si>
    <t>NSCC Reject Code invalid</t>
  </si>
  <si>
    <t>Transaction Code missing/invalid</t>
  </si>
  <si>
    <t>Settlement Date missing/invalid</t>
  </si>
  <si>
    <t>Settlement Indicator missing/invalid</t>
  </si>
  <si>
    <t>Settlement Date Override Indicator invalid</t>
  </si>
  <si>
    <t>Exception Indicator missing/invalid</t>
  </si>
  <si>
    <t>Dollar Amount missing/invalid</t>
  </si>
  <si>
    <t>Reporting Currency missing/invalid</t>
  </si>
  <si>
    <t>Settlement Currency missing/invalid</t>
  </si>
  <si>
    <t>Share Quantity missing/invalid</t>
  </si>
  <si>
    <t>Network Control Indicator missing/invalid</t>
  </si>
  <si>
    <t xml:space="preserve">Firm Account Number  missing/invalid </t>
  </si>
  <si>
    <t xml:space="preserve">Fund Account Number  missing/invalid </t>
  </si>
  <si>
    <t>Account Type missing/invalid</t>
  </si>
  <si>
    <t>Account Registration Name missing/invalid</t>
  </si>
  <si>
    <t>Original Control Number Invalid</t>
  </si>
  <si>
    <t>RIA/RR Indicator missing/invalid</t>
  </si>
  <si>
    <t>Account Representative/Advisor Number missing/invalid</t>
  </si>
  <si>
    <t>Branch Identification Number missing/invalid</t>
  </si>
  <si>
    <t>Branch Zip missing/invalid</t>
  </si>
  <si>
    <t>Branch Country missing/invalid</t>
  </si>
  <si>
    <t>Related Trade Indicator invalid</t>
  </si>
  <si>
    <t>Related Account Number invalid</t>
  </si>
  <si>
    <t>Related Account Security Issue ID invalid</t>
  </si>
  <si>
    <t>Load Type Indicator missing/invalid</t>
  </si>
  <si>
    <t>Breakpoint Change Reason Code invalid</t>
  </si>
  <si>
    <t>Commission/Placement Fee Amount missing/invalid</t>
  </si>
  <si>
    <t>Commission/Placement Fee Percentage missing/invalid</t>
  </si>
  <si>
    <t>Dealer Concession/Manager Paid Placement Fee Amount invalid</t>
  </si>
  <si>
    <t>Number of Business Days Until Valuation missing/invalid</t>
  </si>
  <si>
    <t xml:space="preserve">Valuation Date missing/invalid   </t>
  </si>
  <si>
    <t>Value Price missing/invalid</t>
  </si>
  <si>
    <t>Confirm Share Quantity missing/invalid</t>
  </si>
  <si>
    <t>Estimated/Actual Value Confirm missing/invalid</t>
  </si>
  <si>
    <t>Tender Offer Subject to Holdback missing/invalid</t>
  </si>
  <si>
    <t xml:space="preserve">Number of Business Days for Holdback missing/invalid </t>
  </si>
  <si>
    <t>Holdback Release Date missing/invalid</t>
  </si>
  <si>
    <t>Holdback Percent missing/invalid</t>
  </si>
  <si>
    <t>Interest Rate on Holdback invalid</t>
  </si>
  <si>
    <t xml:space="preserve">Interest Paid on Holdback invalid </t>
  </si>
  <si>
    <t>Tender Offer/Redemption Oversold invalid</t>
  </si>
  <si>
    <t xml:space="preserve">Tender Offer Pro Rata missing/invalid </t>
  </si>
  <si>
    <t>Percent of Pro Rata Allocation missing/invalid</t>
  </si>
  <si>
    <t>Automatic Holdback Refund missing/invalid</t>
  </si>
  <si>
    <t>Fund/Firm  Reject Indicator missing/invalid</t>
  </si>
  <si>
    <t xml:space="preserve">Fund/Firm Reject Reason Code missing/invalid  </t>
  </si>
  <si>
    <t xml:space="preserve">Exchange Type missing/invalid  </t>
  </si>
  <si>
    <t xml:space="preserve">Exchange from Dollar Amount missing/invalid  </t>
  </si>
  <si>
    <t xml:space="preserve">Exchange from Share Quantity invalid  </t>
  </si>
  <si>
    <t xml:space="preserve">From Firm Account Number missing/invalid  </t>
  </si>
  <si>
    <t xml:space="preserve">From Fund Account Number missing/invalid  </t>
  </si>
  <si>
    <t>Exchange from - Commission/Placement Fee Amount missing/invalid</t>
  </si>
  <si>
    <t>Exchange From - Commission/Placement Fee Percentage missing/invalid</t>
  </si>
  <si>
    <t>Exchange From - Dealer Concession/Manager Paid Placement Fee Amount invalid</t>
  </si>
  <si>
    <t xml:space="preserve">NSCC Security Issue  Exchange To missing/invalid  </t>
  </si>
  <si>
    <t>Security Identifier Exchange To missing/invalid</t>
  </si>
  <si>
    <t>Security Issue ID  Exchange To missing/invalid</t>
  </si>
  <si>
    <t xml:space="preserve">Exchange to Dollar Amount missing/invalid  </t>
  </si>
  <si>
    <t>Exchange to Share Quantity missing/invalid</t>
  </si>
  <si>
    <t xml:space="preserve">To Firm Account Number missing/invalid    </t>
  </si>
  <si>
    <t xml:space="preserve">To Fund Account Number missing/invalid  </t>
  </si>
  <si>
    <t>Exchange To - Commission/Placement Fee Amount missing/invalid</t>
  </si>
  <si>
    <t>Exchange To - Commission/Placement Fee Percentage missing/invalid</t>
  </si>
  <si>
    <t>Exchange To - Dealer Concession/Manager Paid Placement Fee Amount invalid</t>
  </si>
  <si>
    <t xml:space="preserve">Initial Documentation Status Indicator missing/invalid  </t>
  </si>
  <si>
    <t xml:space="preserve">Number of Account Documents missing/invalid  </t>
  </si>
  <si>
    <t>Type of Account Paperwork Attached missing/invalid</t>
  </si>
  <si>
    <t>Owner DOB missing/invalid</t>
  </si>
  <si>
    <t xml:space="preserve">Custodian Name missing </t>
  </si>
  <si>
    <t>Joint Owner Name missing</t>
  </si>
  <si>
    <t>Joint Owner DOB missing</t>
  </si>
  <si>
    <t>Number of Account Addresses invalid</t>
  </si>
  <si>
    <t>Address Type missing/invalid</t>
  </si>
  <si>
    <t>Address of Record Line1 missing</t>
  </si>
  <si>
    <t>Zip missing/invalid</t>
  </si>
  <si>
    <t>Country missing/invalid</t>
  </si>
  <si>
    <t>Secondary Address Indicator invalid</t>
  </si>
  <si>
    <t>Withholding Indicator missing/invalid</t>
  </si>
  <si>
    <t>W8 Certification Date missing/invalid</t>
  </si>
  <si>
    <t>W8 Expiration Date missing/invalid</t>
  </si>
  <si>
    <t>W8 Qualified Intermediary Indicator missing/invalid</t>
  </si>
  <si>
    <t xml:space="preserve">W8 Override NRA Special Rate invalid </t>
  </si>
  <si>
    <t>LOI/ROA/Side Letter Indicator invalid</t>
  </si>
  <si>
    <t>ROA Value missing/ invalid</t>
  </si>
  <si>
    <t>LOI/ROA/Side Letter Value invalid</t>
  </si>
  <si>
    <t>NAV Account Indicator invalid</t>
  </si>
  <si>
    <t>Dividend Option missing/invalid</t>
  </si>
  <si>
    <t>Dividend Payable Information Indicator missing/invalid</t>
  </si>
  <si>
    <t>Dividend Payable Address Line1 missing/invalid</t>
  </si>
  <si>
    <t>Capital Gain Code missing/invalid</t>
  </si>
  <si>
    <t>C/G Payable Information Indicator missing/invalid</t>
  </si>
  <si>
    <t>C/G Payable Address Line1 missing</t>
  </si>
  <si>
    <t xml:space="preserve">ABA Routing Number missing/invalid </t>
  </si>
  <si>
    <t>ACH Account Number missing/invalid</t>
  </si>
  <si>
    <t>ACH Account Name missing</t>
  </si>
  <si>
    <t>Number of Beneficiaries invalid</t>
  </si>
  <si>
    <t>Beneficiary Designation missing/invalid</t>
  </si>
  <si>
    <t>Beneficiary Asset % missing/invalid</t>
  </si>
  <si>
    <t>Beneficiary Name missing</t>
  </si>
  <si>
    <t>Beneficiary Relationship invalid</t>
  </si>
  <si>
    <t>Beneficiary DOB invalid</t>
  </si>
  <si>
    <t>Reminder Age missing/invalid</t>
  </si>
  <si>
    <t>Balance Currency missing</t>
  </si>
  <si>
    <t>Base Currency invalid</t>
  </si>
  <si>
    <t>Previous $ Value missing/invalid</t>
  </si>
  <si>
    <t>Previous Share Balance invalid</t>
  </si>
  <si>
    <t>Previous Value Date missing/invalid</t>
  </si>
  <si>
    <t>Opening $ Value  missing/invalid</t>
  </si>
  <si>
    <t>Opening Share Balance invalid</t>
  </si>
  <si>
    <t>Opening Balance Date missing/invalid</t>
  </si>
  <si>
    <t>Closing Money Value missing/invalid</t>
  </si>
  <si>
    <t>Closing Share Balance missing/invalid</t>
  </si>
  <si>
    <t>Money Debit/Credit Indicator missing/invalid</t>
  </si>
  <si>
    <t>Debit Reason Code missing/invalid</t>
  </si>
  <si>
    <t xml:space="preserve">Fund Processing Date invalid </t>
  </si>
  <si>
    <t>Commission Type missing/invalid</t>
  </si>
  <si>
    <t>NAV Effective Date invalid</t>
  </si>
  <si>
    <t>Commission Amount missing/invalid</t>
  </si>
  <si>
    <t>Total Distribution Amount invalid</t>
  </si>
  <si>
    <t>Name Indicator missing/invalid</t>
  </si>
  <si>
    <t>Commission Rate missing/invalid</t>
  </si>
  <si>
    <t xml:space="preserve">Gross Amount of Trade missing/invalid  </t>
  </si>
  <si>
    <t>Transaction Type missing/invalid</t>
  </si>
  <si>
    <t>Effective Date missing/invalid</t>
  </si>
  <si>
    <t>Withholding amount missing/invalid</t>
  </si>
  <si>
    <t>Exchange Fee missing/invalid</t>
  </si>
  <si>
    <t>Sales Charge Rate  missing/invalid</t>
  </si>
  <si>
    <t>Original Trade Date/ Payable Date for Adjustment invalid</t>
  </si>
  <si>
    <t xml:space="preserve">Dividend Rate missing/invalid </t>
  </si>
  <si>
    <t>Capital Gain Rate missing/invalid</t>
  </si>
  <si>
    <t>Cash Disbursement Indicator invalid</t>
  </si>
  <si>
    <t>Money Amount is Larger than Maximum Amount Allowed</t>
  </si>
  <si>
    <t>Cross Security Issue Number missing/invalid</t>
  </si>
  <si>
    <t>Commission/CDSC Amount invalid</t>
  </si>
  <si>
    <t>Price Per Share missing/invalid</t>
  </si>
  <si>
    <t>AIP Recipient Indicator missing/invalid</t>
  </si>
  <si>
    <t>Number of Recipient Firms missing/invalid</t>
  </si>
  <si>
    <t>AIP Recipient Firm Number missing/invalid</t>
  </si>
  <si>
    <t>Estimated or Actual Indicator missing/invalid</t>
  </si>
  <si>
    <t>Trading Model missing/invalid</t>
  </si>
  <si>
    <t>AIP Firm Role missing/invalid</t>
  </si>
  <si>
    <t>Individual CRD/IARD Number missing/invalid</t>
  </si>
  <si>
    <t>Reporting Currency NAV missing/invalid</t>
  </si>
  <si>
    <t>Reporting Currency Percentage missing/invalid</t>
  </si>
  <si>
    <t xml:space="preserve">Reporting Currency Units missing/invalid </t>
  </si>
  <si>
    <t>Recipient Number missing/invalid</t>
  </si>
  <si>
    <t>Security Issue Name missing/invalid</t>
  </si>
  <si>
    <t>Registered Indicator missing/invalid</t>
  </si>
  <si>
    <t>Requested Action Indicator missing/invalid</t>
  </si>
  <si>
    <t>Announcement Type missing/invalid</t>
  </si>
  <si>
    <t>Estimated or Actual Indicator missing/invalid missing/invalid</t>
  </si>
  <si>
    <t>Capital Gain Indicator missing/invalid</t>
  </si>
  <si>
    <t xml:space="preserve">Dividend Indicator missing/invalid </t>
  </si>
  <si>
    <t>Record Date missing/invalid</t>
  </si>
  <si>
    <t>Ex Date missing/invalid</t>
  </si>
  <si>
    <t>Reinvest Date missing/invalid</t>
  </si>
  <si>
    <t xml:space="preserve">Payable Date missing/invalid   </t>
  </si>
  <si>
    <t>Dividend/Capital Gain Rate missing/invalid</t>
  </si>
  <si>
    <t>Dividend/Capital Gain Reinvest Price missing/invalid</t>
  </si>
  <si>
    <t>Security Subscription/Purchase/Capital Call/Commitment Start Date missing/invalid</t>
  </si>
  <si>
    <t xml:space="preserve">Security Subscription/Purchase/Capital Call/Commitment End Date missing/invalid </t>
  </si>
  <si>
    <t>Initial Minimum  missing/invalid</t>
  </si>
  <si>
    <t>Subsequent Minimum missing/invalid</t>
  </si>
  <si>
    <t>Absolute Minimum invalid</t>
  </si>
  <si>
    <t>Tender Offer Start/Redemption Date missing/invalid</t>
  </si>
  <si>
    <t>Tender Offer End/Redemption Date missing/invalid</t>
  </si>
  <si>
    <t>Trading Cutoff Time missing/invalid</t>
  </si>
  <si>
    <t>Trading Cutoff Time Zone missing/invalid</t>
  </si>
  <si>
    <t>Valuation Frequency invalid</t>
  </si>
  <si>
    <t>Estimated Valuation  Settlement Date invalid</t>
  </si>
  <si>
    <t>Estimated Valuation Date – From invalid</t>
  </si>
  <si>
    <t>Estimated Valuation Date – To invalid</t>
  </si>
  <si>
    <t>Special Commission Advance Indicator invalid</t>
  </si>
  <si>
    <t>Special Commission Rate missing/invalid</t>
  </si>
  <si>
    <t>Number of Contacts missing/invalid</t>
  </si>
  <si>
    <t>Security Contact Type missing/invalid</t>
  </si>
  <si>
    <t>Security Type missing/invalid</t>
  </si>
  <si>
    <t>Commission Percentage High missing/invalid</t>
  </si>
  <si>
    <t>Commission Percentage Low missing/invalid</t>
  </si>
  <si>
    <t>Number of Breakpoints missing/invalid</t>
  </si>
  <si>
    <t>Breakpoint Lower Limit missing/invalid</t>
  </si>
  <si>
    <t xml:space="preserve">Breakpoint Upper Limit missing/invalid   </t>
  </si>
  <si>
    <t>Percent of POP missing/invalid</t>
  </si>
  <si>
    <t>Fund Status Indicator missing/invalid</t>
  </si>
  <si>
    <t>Purchase Closed Indicator invalid</t>
  </si>
  <si>
    <t>Redemption Closed Indicator invalid</t>
  </si>
  <si>
    <t>Exchange Closed Indicator invalid</t>
  </si>
  <si>
    <t>Dividend Calculation Type invalid</t>
  </si>
  <si>
    <t>Dividend Payable Type invalid</t>
  </si>
  <si>
    <t>Inactive Fund Disposition Indicator missing/invalid</t>
  </si>
  <si>
    <t>Merged Fund Security Indicator missing/invalid</t>
  </si>
  <si>
    <t>Breakpoint Eligible invalid</t>
  </si>
  <si>
    <t>LOI Eligible missing/invalid</t>
  </si>
  <si>
    <t>ROA Eligible missing/invalid</t>
  </si>
  <si>
    <t>Commission Payment Frequency invalid</t>
  </si>
  <si>
    <t>Retroactive LOIs invalid</t>
  </si>
  <si>
    <t>Retroactive LOI Period invalid</t>
  </si>
  <si>
    <t>Link by Spouse invalid</t>
  </si>
  <si>
    <t xml:space="preserve">Link by Civil Union invalid </t>
  </si>
  <si>
    <t>Link by Domestic Partnership invalid</t>
  </si>
  <si>
    <t xml:space="preserve">Link by Common Law Marriage invalid </t>
  </si>
  <si>
    <t>Link by Parent invalid</t>
  </si>
  <si>
    <t>Link by Step Parent invalid</t>
  </si>
  <si>
    <t>Link by Legal Guardian invalid</t>
  </si>
  <si>
    <t>Link by Child invalid</t>
  </si>
  <si>
    <t>Child Maturation Age invalid</t>
  </si>
  <si>
    <t>Link by Stepchild invalid</t>
  </si>
  <si>
    <t>Link by Sibling invalid</t>
  </si>
  <si>
    <t>Link by Grandchildren invalid</t>
  </si>
  <si>
    <t>Link by Grandparents invalid</t>
  </si>
  <si>
    <t>Link by Father-in-law invalid</t>
  </si>
  <si>
    <t>Link by Mother-in-law invalid</t>
  </si>
  <si>
    <t>Link by Brother-in-law invalid</t>
  </si>
  <si>
    <t>Link by Sister-in-law invalid</t>
  </si>
  <si>
    <t>Re-acknowledgement Indicator missing/invalid</t>
  </si>
  <si>
    <t>Duplicate Correction Indicator</t>
  </si>
  <si>
    <t>Original Transaction not found</t>
  </si>
  <si>
    <t>Original Transaction completed its life cycle</t>
  </si>
  <si>
    <t>Original Transaction already settled</t>
  </si>
  <si>
    <t>Original Transaction already registered</t>
  </si>
  <si>
    <t>Submitted Record Type not allowed against original Record Type</t>
  </si>
  <si>
    <t>Submitted Record Type not allowed against current transaction status</t>
  </si>
  <si>
    <t>Introducing Broker Dealer Firm Name/Registered Investment Advisor Firm Name  missing/invalid</t>
  </si>
  <si>
    <t xml:space="preserve">Account Representative/Advisor Name missing/invalid  </t>
  </si>
  <si>
    <t>Branch Address 1 length invalid</t>
  </si>
  <si>
    <t>Branch Address 2 length invalid</t>
  </si>
  <si>
    <t>Branch Address 3 length invalid</t>
  </si>
  <si>
    <t>Branch Address 4 length invalid</t>
  </si>
  <si>
    <t>Branch Address 5 length invalid</t>
  </si>
  <si>
    <t>Branch Address 6 length invalid</t>
  </si>
  <si>
    <t>Address of Record Line 2 length invalid</t>
  </si>
  <si>
    <t>Address of Record Line 3 length invalid</t>
  </si>
  <si>
    <t>Address of Record Line 4 length invalid</t>
  </si>
  <si>
    <t>Address of Record Line 5 length invalid</t>
  </si>
  <si>
    <t>Address of Record Line 6 length invalid</t>
  </si>
  <si>
    <t>Phone Number length invalid</t>
  </si>
  <si>
    <t>Email Address length invalid</t>
  </si>
  <si>
    <t>Secondary Address Line 1 length invalid</t>
  </si>
  <si>
    <t>Secondary Address Line 2 length invalid</t>
  </si>
  <si>
    <t>Secondary Address Line 3 length invalid</t>
  </si>
  <si>
    <t>Secondary Address Line 4 length invalid</t>
  </si>
  <si>
    <t>Secondary Address Line 5 length invalid</t>
  </si>
  <si>
    <t>Secondary Address Line 6 length invalid</t>
  </si>
  <si>
    <t>Secondary Address Zip length invalid</t>
  </si>
  <si>
    <t>Secondary Address Country length invalid</t>
  </si>
  <si>
    <t>Secondary Address Phone Number length invalid</t>
  </si>
  <si>
    <t>Secondary Email Address length invalid</t>
  </si>
  <si>
    <t>W8 Override Country Code length invalid</t>
  </si>
  <si>
    <t>Dividend Payable Address Line 2 length invalid</t>
  </si>
  <si>
    <t>Dividend Payable Address Line 3 length invalid</t>
  </si>
  <si>
    <t>Dividend Payable Address Line 4 length invalid</t>
  </si>
  <si>
    <t>Dividend Payable Address Line 5 length invalid</t>
  </si>
  <si>
    <t>Dividend Payable Address Line 6 length invalid</t>
  </si>
  <si>
    <t>Dividend  Zip length invalid</t>
  </si>
  <si>
    <t>Dividend Country length invalid</t>
  </si>
  <si>
    <t>C/G Payable Address Line 2 length invalid</t>
  </si>
  <si>
    <t>C/G Payable Address Line 3 length invalid</t>
  </si>
  <si>
    <t>C/G Payable Address Line 4length invalid</t>
  </si>
  <si>
    <t>C/G Payable Address Line 5 length invalid</t>
  </si>
  <si>
    <t xml:space="preserve">C/G Payable Address Line 6 length invalid  </t>
  </si>
  <si>
    <t xml:space="preserve">Name 1 length invalid  </t>
  </si>
  <si>
    <t xml:space="preserve">Name 2 length invalid  </t>
  </si>
  <si>
    <t xml:space="preserve">Contact Address Line 1 length invalid  </t>
  </si>
  <si>
    <t xml:space="preserve">Contact Address Line 2 length invalid  </t>
  </si>
  <si>
    <t xml:space="preserve">Contact Address Line 3 length invalid  </t>
  </si>
  <si>
    <t xml:space="preserve">Contact Address Line 4 length invalid  </t>
  </si>
  <si>
    <t xml:space="preserve">Contact Address Line 5 length invalid  </t>
  </si>
  <si>
    <t xml:space="preserve">Contact Address Line 6 length invalid  </t>
  </si>
  <si>
    <t xml:space="preserve">Contact Telephone Number length invalid  </t>
  </si>
  <si>
    <t xml:space="preserve">Contact Fax Number length invalid  </t>
  </si>
  <si>
    <t>NSCC Id not found in Security General Profile / Security Announcement</t>
  </si>
  <si>
    <t>Original order not found</t>
  </si>
  <si>
    <t>Registration missing</t>
  </si>
  <si>
    <t>C/G Zip length invalid</t>
  </si>
  <si>
    <t>C/G Country length invalid</t>
  </si>
  <si>
    <t>Breakpoint Upper Limit smaller than Lower Limit</t>
  </si>
  <si>
    <t xml:space="preserve">Breakpoint Lower Limit not larger than preceding Breakpoint Upper Limit  </t>
  </si>
  <si>
    <t xml:space="preserve">Documentation Description missing/invalid  </t>
  </si>
  <si>
    <t xml:space="preserve">Submitting Service Bureau not Authorized for this Firm  </t>
  </si>
  <si>
    <t xml:space="preserve">Submitting Service Bureau not Authorized for this Fund  </t>
  </si>
  <si>
    <t xml:space="preserve">Invalid Settlement Indicator for this Currency Code  </t>
  </si>
  <si>
    <t>Original Transaction already acknowledged/Rejected</t>
  </si>
  <si>
    <t xml:space="preserve">Series missing/invalid  </t>
  </si>
  <si>
    <t>Series Roll Up Date missing/invalid</t>
  </si>
  <si>
    <t>Custodian Account Number missing/invalid</t>
  </si>
  <si>
    <t>Performance Fee Payout Date missing/invalid</t>
  </si>
  <si>
    <t>Documentation Date / Expiration Date missing/invalid</t>
  </si>
  <si>
    <t>Contact Email Address</t>
  </si>
  <si>
    <t xml:space="preserve">Security Class invalid </t>
  </si>
  <si>
    <t>Ownership Structure missing/invalid</t>
  </si>
  <si>
    <t>Strategy invalid</t>
  </si>
  <si>
    <t>NAV Eligible Indicator invalid</t>
  </si>
  <si>
    <t xml:space="preserve">No Lien Acknowledgment missing/invalid  </t>
  </si>
  <si>
    <t>Subject to Lock-Up invalid</t>
  </si>
  <si>
    <t>Lock-up Time Period in # of Days invalid</t>
  </si>
  <si>
    <t>Series Eligible missing/ invalid</t>
  </si>
  <si>
    <t>Performance Fee missing/invalid</t>
  </si>
  <si>
    <t>Redemption Fee missing/invalid</t>
  </si>
  <si>
    <t>Highwater Mark missing/invalid</t>
  </si>
  <si>
    <t>Hurdle Rate missing/invalid</t>
  </si>
  <si>
    <t>Carve Out missing/invalid</t>
  </si>
  <si>
    <t>Clawback Provision missing/invalid</t>
  </si>
  <si>
    <t>Sidepocket Minimum missing/invalid</t>
  </si>
  <si>
    <t>Sidepocket Maximum missing/invalid</t>
  </si>
  <si>
    <t>Gate Provision missing/invalid</t>
  </si>
  <si>
    <t>Management Fee missing/invalid</t>
  </si>
  <si>
    <t>Administration Fee missing/invalid</t>
  </si>
  <si>
    <t>Investor Servicing Fee missing/invalid</t>
  </si>
  <si>
    <t>Eligible Account Type missing/invalid</t>
  </si>
  <si>
    <t>Countries Where Fund is Registered missing/invalid</t>
  </si>
  <si>
    <t>Firm CRD Number missing/invalid</t>
  </si>
  <si>
    <t>Series From missing/invalid</t>
  </si>
  <si>
    <t>Series To missing/invalid</t>
  </si>
  <si>
    <t>Lock Up Start Date missing/invalid</t>
  </si>
  <si>
    <t>Lock Up End Date missing/invalid</t>
  </si>
  <si>
    <t>Sub-Type Eligible Indicator invalid</t>
  </si>
  <si>
    <t>Reporting Currency Gross Net Asset Value (GNAV) missing/invalid</t>
  </si>
  <si>
    <t>Payment Status Indicator missing/invalid</t>
  </si>
  <si>
    <t xml:space="preserve">Sidepocket ID invalid </t>
  </si>
  <si>
    <t xml:space="preserve">NAV invalid </t>
  </si>
  <si>
    <t xml:space="preserve">YTD Performance invalid </t>
  </si>
  <si>
    <t xml:space="preserve">Share Class invalid </t>
  </si>
  <si>
    <t xml:space="preserve">Invested Value invalid </t>
  </si>
  <si>
    <t>Fund Sub-Type missing/invalid</t>
  </si>
  <si>
    <t>Dividend Payment Indicator invalid</t>
  </si>
  <si>
    <t>Segregated Portfolio Company invalid</t>
  </si>
  <si>
    <t>Hurdle Rate Indicator invalid</t>
  </si>
  <si>
    <t>Domiciled invalid</t>
  </si>
  <si>
    <t>Exchange Listing invalid</t>
  </si>
  <si>
    <t xml:space="preserve">Exchange Name invalid </t>
  </si>
  <si>
    <t>Inception Date invalid</t>
  </si>
  <si>
    <t>YTD Return invalid</t>
  </si>
  <si>
    <t xml:space="preserve">YTD Return Positive/Negative Indicator invalid </t>
  </si>
  <si>
    <t>VAR(95%) invalid</t>
  </si>
  <si>
    <t xml:space="preserve">VAR Positive/Negative Indicator invalid </t>
  </si>
  <si>
    <t>Sharpe Ratio invalid</t>
  </si>
  <si>
    <t xml:space="preserve">Sharpe Ratio Positive/Negative Indicator invalid </t>
  </si>
  <si>
    <t>Sortino Ratio invalid</t>
  </si>
  <si>
    <t xml:space="preserve">Sortino Ratio Positive/Negative Indicator invalid </t>
  </si>
  <si>
    <t>YTD Performance Positive/Negative Indicator invalid</t>
  </si>
  <si>
    <t>Related Parent NSCC Security Issue Number missing/invalid</t>
  </si>
  <si>
    <t xml:space="preserve">Related Control Number missing/invalid </t>
  </si>
  <si>
    <t>Redemption Percentage missing/invalid</t>
  </si>
  <si>
    <t>Exchange from Price missing/invalid</t>
  </si>
  <si>
    <t>Exchange to Price missing/invalid</t>
  </si>
  <si>
    <t>GAV invalid</t>
  </si>
  <si>
    <t>Transfer To/From Account Number missing/invalid</t>
  </si>
  <si>
    <t>Payment not Found</t>
  </si>
  <si>
    <t>Request Type missing/invalid</t>
  </si>
  <si>
    <t xml:space="preserve">Submitting Participant different from Originating Participant  </t>
  </si>
  <si>
    <t xml:space="preserve">Membership Identifier invalid </t>
  </si>
  <si>
    <t>Share Debit/Credit Indicator missing/invalid</t>
  </si>
  <si>
    <t xml:space="preserve">Upfront Commission Percentage missing/invalid  </t>
  </si>
  <si>
    <t xml:space="preserve">Total Commitment  Amount missing/invalid  </t>
  </si>
  <si>
    <t xml:space="preserve">Month to Date Return invalid  </t>
  </si>
  <si>
    <t xml:space="preserve">Month to Date Return Indicator invalid  </t>
  </si>
  <si>
    <t xml:space="preserve">Quarter to Date Return invalid  </t>
  </si>
  <si>
    <t xml:space="preserve">Quarter to Date Return Indicator invalid  </t>
  </si>
  <si>
    <t>Return since Inception invalid</t>
  </si>
  <si>
    <t>Return since Inception Indicator invalid</t>
  </si>
  <si>
    <t>Share Lot Identifier 1 invalid</t>
  </si>
  <si>
    <t>Share Lot Identifier 2 invalid</t>
  </si>
  <si>
    <t>Share Lot Identifier 3 invalid</t>
  </si>
  <si>
    <t>Share Lot Identifier 4 invalid</t>
  </si>
  <si>
    <t>Share Lot Identifier 5 invalid</t>
  </si>
  <si>
    <t>Position File Schedule missing/invalid</t>
  </si>
  <si>
    <t xml:space="preserve">Position File Day of  Week missing/invalid  </t>
  </si>
  <si>
    <t xml:space="preserve">Position File Numeric Date missing/invalid </t>
  </si>
  <si>
    <t xml:space="preserve">Position File Schedule Date missing/invalid  </t>
  </si>
  <si>
    <t xml:space="preserve">Equalization Amount  missing/invalid  </t>
  </si>
  <si>
    <t xml:space="preserve">Equalization Percentage missing/invalid    </t>
  </si>
  <si>
    <t xml:space="preserve">Erisa Eligible Indicator missing/invalid  </t>
  </si>
  <si>
    <t xml:space="preserve">Erisa Percentage missing/invalid  </t>
  </si>
  <si>
    <t xml:space="preserve">Erisa Pre-certified missing/invalid  </t>
  </si>
  <si>
    <t>Share Lot Identifier 1 To invalid</t>
  </si>
  <si>
    <t>Share Lot Identifier 2  To invalid</t>
  </si>
  <si>
    <t>Share Lot Identifier 3  To invalid</t>
  </si>
  <si>
    <t>Share Lot Identifier 4 To invalid</t>
  </si>
  <si>
    <t>Share Lot Identifier 5 To  invalid</t>
  </si>
  <si>
    <t>Submitter is not authorized for this record</t>
  </si>
  <si>
    <t>Recipient is not authorized for this record</t>
  </si>
  <si>
    <t>Fund Number invalid for submitted NSCC Security Issue Number</t>
  </si>
  <si>
    <t>Submitting Participant has not been setup in AIP</t>
  </si>
  <si>
    <t>Trade Date/Dealing Date – (Business Date) missing/invalid</t>
  </si>
  <si>
    <t xml:space="preserve"> Number of Shares in Lock Up invalid</t>
  </si>
  <si>
    <t>Value of Lock Up Assets invalid</t>
  </si>
  <si>
    <t xml:space="preserve">Number of Unaged Shares for Redemption Fee invalid </t>
  </si>
  <si>
    <t xml:space="preserve">Holdback Position # of Shares invalid </t>
  </si>
  <si>
    <t>Value of Holdback Position invalid</t>
  </si>
  <si>
    <t>Unitized Indicator missing/invalid</t>
  </si>
  <si>
    <t>Redemption Fee Percentage invalid</t>
  </si>
  <si>
    <t>Redemption Fee Period invalid</t>
  </si>
  <si>
    <t>Incentive Fee Indicator missing</t>
  </si>
  <si>
    <t>Gate Provision Percent missing/invalid</t>
  </si>
  <si>
    <t>Benchmark Dollars invalid</t>
  </si>
  <si>
    <t>Benchmark Shares invalid</t>
  </si>
  <si>
    <t>Trade Date/Dealing Date – (Calendar Date) missing/invalid</t>
  </si>
  <si>
    <t>Effective Date – (Business Date) missing/invalid</t>
  </si>
  <si>
    <t>Effective Date – (Calendar Date) missing/invalid</t>
  </si>
  <si>
    <t>Accredited Investor Indicator invalid</t>
  </si>
  <si>
    <t>Interest Rate Compounding Period invalid</t>
  </si>
  <si>
    <t>Security General Profile Last Updated missing/invalid</t>
  </si>
  <si>
    <t>Date of Last Offering Memorandum invalid</t>
  </si>
  <si>
    <t>Exchange Frequency invalid</t>
  </si>
  <si>
    <t>Transfer Frequency missing/invalid</t>
  </si>
  <si>
    <t>Purchase Frequency invalid</t>
  </si>
  <si>
    <t>Redemption/Tender Frequency invalid</t>
  </si>
  <si>
    <t>Blue Sky State invalid</t>
  </si>
  <si>
    <t>Rescission Date invalid</t>
  </si>
  <si>
    <t>Security Announcement Last Updated missing/invalid</t>
  </si>
  <si>
    <t>Total Amount of Tender Offer/Redemption Dollars invalid</t>
  </si>
  <si>
    <t>Qualified Client Indicator invalid</t>
  </si>
  <si>
    <t>Recurring Transaction Frequency missing/invalid</t>
  </si>
  <si>
    <t>Recurring  Transaction Dealing Day missing/invalid</t>
  </si>
  <si>
    <t>Recurring  Transaction Dealing Date missing/invalid</t>
  </si>
  <si>
    <t>Recurring  Transaction Dealing Months missing/invalid</t>
  </si>
  <si>
    <t>Recurring  Transaction Settlement Day  missing/invalid</t>
  </si>
  <si>
    <t>Recurring Transaction Settlement Months  missing/invalid</t>
  </si>
  <si>
    <t>Recurring Transaction Settlement Date missing/invalid</t>
  </si>
  <si>
    <t>Updated Columns List missing</t>
  </si>
  <si>
    <t>Interest Included Invalid</t>
  </si>
  <si>
    <t>Account Registration Name - Extended Invalid</t>
  </si>
  <si>
    <t>Custodian Name - Extended Invalid</t>
  </si>
  <si>
    <t>Derived  Recurring Subscription/Redemption Dealing Date invalid</t>
  </si>
  <si>
    <t>Derived Recurring Subscription/Redemption Settlement Date  invalid</t>
  </si>
  <si>
    <t>Duplicate Control Number</t>
  </si>
  <si>
    <t>Security Issue ID / Security Identifier / Share Class already exist</t>
  </si>
  <si>
    <t>Delivery of Fund Notifications missing/invalid</t>
  </si>
  <si>
    <t>TPA Investor ID invalid</t>
  </si>
  <si>
    <t>TPA Company missing/invalid</t>
  </si>
  <si>
    <t>Fund Assessed Fee Amount invalid</t>
  </si>
  <si>
    <t>Fair Market Value Indicator invalid</t>
  </si>
  <si>
    <t>Fiscal Year End invalid</t>
  </si>
  <si>
    <t>Commission Payment Methodology invalid</t>
  </si>
  <si>
    <t>Commission Basis invalid</t>
  </si>
  <si>
    <t>Series Name invalid</t>
  </si>
  <si>
    <t>Series NSCC Security Issue Number missing/invalid</t>
  </si>
  <si>
    <t>Qualified Purchaser Indicator invalid</t>
  </si>
  <si>
    <t>Initial Price Per Share invalid</t>
  </si>
  <si>
    <t>Adjustment  Indicator invalid</t>
  </si>
  <si>
    <t>Breakpoint Limit Number invalid</t>
  </si>
  <si>
    <t>Contract Note Indicator missing/invalid</t>
  </si>
  <si>
    <t>Series NSCC Security Issue Number From missing/invalid</t>
  </si>
  <si>
    <t>Series NSCC Security Issue Number To missing/invalid</t>
  </si>
  <si>
    <t>New Firm Account Number invalid</t>
  </si>
  <si>
    <t>New Fund Account Number invalid</t>
  </si>
  <si>
    <t>Fair Market Value invalid</t>
  </si>
  <si>
    <t>Estimated Value indicator invalid</t>
  </si>
  <si>
    <t>Total Trade Amount Value invalid</t>
  </si>
  <si>
    <t>Same Day Multiple Trade Indicator invalid</t>
  </si>
  <si>
    <t>Registration Type invalid</t>
  </si>
  <si>
    <t>Total Distributions invalid</t>
  </si>
  <si>
    <t>Ordinary Dividends invalid</t>
  </si>
  <si>
    <t>Non-Dividend Distribution invalid</t>
  </si>
  <si>
    <t>Side Pockets not allowed for Series</t>
  </si>
  <si>
    <t>Series NSCC Security Issue ID does not exist for the Specified NSCC Security Issue ID</t>
  </si>
  <si>
    <t>Security is not Eligible for Series Creation</t>
  </si>
  <si>
    <t xml:space="preserve">Series NSCC Security Issue ID does not exist  </t>
  </si>
  <si>
    <t>Series NSCC Security Issue ID is Rolled Up</t>
  </si>
  <si>
    <t xml:space="preserve">NSCC Security Issue ID or Series NSCC Security Issue ID should be populated </t>
  </si>
  <si>
    <t xml:space="preserve">Series not allowed for Side Pockets </t>
  </si>
  <si>
    <t>Delete not allowed - Series does not exist</t>
  </si>
  <si>
    <t xml:space="preserve">Delete not allowed for Announcement Type = 25 (Series Roll-Up) </t>
  </si>
  <si>
    <t xml:space="preserve">Reject not allowed for “Non-Settling and Pass Thru” Activity &amp; Distribution transactions </t>
  </si>
  <si>
    <t>Transaction Code does not match original</t>
  </si>
  <si>
    <t>No of breakpoints are not equal to no of break point sets</t>
  </si>
  <si>
    <t>Breakpoint sets should not be populated  if Breakpoint Eligibility Indicator = 0</t>
  </si>
  <si>
    <t xml:space="preserve">
Breakpoint Limit Basis Indicator missing/invalid</t>
  </si>
  <si>
    <t>Dealer Concession/Manager Paid Placement Fee Percentage invalid</t>
  </si>
  <si>
    <t>Duplicate NSCC Series Id Name</t>
  </si>
  <si>
    <t>No Active Security Contact Record Found</t>
  </si>
  <si>
    <t>Participant Does Not Have A Settling Bank On File</t>
  </si>
  <si>
    <t>Primary Valuation Method Missing/Invalid</t>
  </si>
  <si>
    <t>Contract Note Date Missing/Invalid</t>
  </si>
  <si>
    <t>Contact City Missing/Invalid</t>
  </si>
  <si>
    <t>Contact State Missing/Invalid</t>
  </si>
  <si>
    <t>Contact Zip/Postal Code Missing/Invalid</t>
  </si>
  <si>
    <t>Contact Country Code Missing/Invalid</t>
  </si>
  <si>
    <t>NSCC Security Issue Number already exists and is populated in this record in position 25-40</t>
  </si>
  <si>
    <t>Maximum NSCC Security Issue Number/Series NSCC Security Issue Number creation for one day is 999</t>
  </si>
  <si>
    <t>FATCA Withholding Indicator Invalid</t>
  </si>
  <si>
    <t>FATCA Withholding Amount Missing/Invalid</t>
  </si>
  <si>
    <t>FATCA Withholding Rate Invalid</t>
  </si>
  <si>
    <t>Chapter 4 Status Code Invalid</t>
  </si>
  <si>
    <t>FATCA Override Special Rate Invalid</t>
  </si>
  <si>
    <t>Global Intermediary Identification Number Invalid</t>
  </si>
  <si>
    <t>Underlying Client's Foreign Tax ID Invalid</t>
  </si>
  <si>
    <t>Anticipated Transfer Completion Date missing/invalid</t>
  </si>
  <si>
    <t>Transfer Type missing/invalid</t>
  </si>
  <si>
    <t>Transfer Reason Code invalid</t>
  </si>
  <si>
    <t>Date of Death missing/invalid</t>
  </si>
  <si>
    <t>Date of Gift missing/invalid</t>
  </si>
  <si>
    <t>Process Flow Indicator missing/invalid</t>
  </si>
  <si>
    <t>Delivering Firm Account Number missing/invalid</t>
  </si>
  <si>
    <t>Delivering Fund Account Number missing/invalid</t>
  </si>
  <si>
    <t>Delivering Closing balance Amount invalid</t>
  </si>
  <si>
    <t>Receiving Firm Account Number missing/invalid</t>
  </si>
  <si>
    <t>Receiving Fund Account Number missing/invalid</t>
  </si>
  <si>
    <t>Receiving Closing Balance Amount invalid</t>
  </si>
  <si>
    <t>Receiving Introducing Broker Dealer Firm Name/Registered Investment Advisor Firm Name length invalid</t>
  </si>
  <si>
    <t>Transfer Completion Date missing/invalid</t>
  </si>
  <si>
    <t>Qualified Institutional Buyer Indicator invalid</t>
  </si>
  <si>
    <t>State of Sale invalid</t>
  </si>
  <si>
    <t>Child Security Type does not match Parent Security Type</t>
  </si>
  <si>
    <t>Split/Reverse Split Ratio missing/invalid</t>
  </si>
  <si>
    <t>Account Open Date Invalid</t>
  </si>
  <si>
    <t>Direct Purchase/Capital Call Type missing/invalid</t>
  </si>
  <si>
    <t>Taxable Indicator missing/invalid</t>
  </si>
  <si>
    <t>Redemption Reason  Code missing/invalid</t>
  </si>
  <si>
    <t>CDSC Amount invalid</t>
  </si>
  <si>
    <t>Redemption Fee invalid</t>
  </si>
  <si>
    <t>Cost Basis Option invalid</t>
  </si>
  <si>
    <t>Total Amount of Tender Offer/Redemption Shares invalid</t>
  </si>
  <si>
    <t>Reconfirmation Indicator missing/invalid</t>
  </si>
  <si>
    <t>Record Type not supported in File Upload on the AIP Web Platform</t>
  </si>
  <si>
    <t>Electronic Document Subscription/Purchase Indicator missing/invalid</t>
  </si>
  <si>
    <t>Electronic Document Redemption/Tender Indicator missing/invalid</t>
  </si>
  <si>
    <t>Electronic Document Transfer Indicator missing/invalid</t>
  </si>
  <si>
    <t>Subscription/Purchase Document Format Indicator missing/invalid</t>
  </si>
  <si>
    <t>Redemption/Tender Document Format Indicator missing/invalid</t>
  </si>
  <si>
    <t>Transfer Document Format Indicator missing/invalid</t>
  </si>
  <si>
    <t>Qualified Plan Initial Minimum invalid</t>
  </si>
  <si>
    <t>Qualified Plan Subsequent Minimum invalid</t>
  </si>
  <si>
    <t>Value Correction Indicator invalid</t>
  </si>
  <si>
    <t>Primary Value missing/Invalid</t>
  </si>
  <si>
    <t>Primary Value as of Date missing/invalid</t>
  </si>
  <si>
    <t>Secondary Valuation Method missing/invalid</t>
  </si>
  <si>
    <t>Secondary Value missing/invalid</t>
  </si>
  <si>
    <t>Secondary Value as of Date missing/invalid</t>
  </si>
  <si>
    <t>Tertiary Valuation Method missing/invalid</t>
  </si>
  <si>
    <t>Tertiary Value missing/invalid</t>
  </si>
  <si>
    <t>Tertiary Value as of Date missing/invalid</t>
  </si>
  <si>
    <t>Fund Reject Description missing/invalid</t>
  </si>
  <si>
    <t>Version Number missing/invalid</t>
  </si>
  <si>
    <t>Reject Remediation missing/invalid</t>
  </si>
  <si>
    <t>Number of Documents missing/invalid</t>
  </si>
  <si>
    <t>Fund is Frozen - This Record Type is not allowed</t>
  </si>
  <si>
    <t>Fund is Inactive – This Record Type is not allowed</t>
  </si>
  <si>
    <t>Electronic Document Account Registration Indicator missing/invalid</t>
  </si>
  <si>
    <t>Account Registration Document Format Indicator missing/invalid</t>
  </si>
  <si>
    <t>Electronic Document Account Maintenance Indicator missing/invalid</t>
  </si>
  <si>
    <t>Account Maintenance Document Format Indicator missing/invalid</t>
  </si>
  <si>
    <t>Electronic Document Control Number Identifier missing/invalid</t>
  </si>
  <si>
    <t>Purchase Order Process Indicator missing/invalid</t>
  </si>
  <si>
    <t>Transfer Indicator invalid</t>
  </si>
  <si>
    <t>Account Registration Indicator invalid</t>
  </si>
  <si>
    <t>Account Maintenance Indicator invalid</t>
  </si>
  <si>
    <t>Fund is closed for Transfers – This Record Type is not allowed</t>
  </si>
  <si>
    <t>Fund is closed for Account Registrations – This Record Type is not allowed</t>
  </si>
  <si>
    <t>Fund is closed for Account Maintenance – This Record Type is not allowed</t>
  </si>
  <si>
    <t>ITD Outside Commitment Contributions invalid</t>
  </si>
  <si>
    <t>ITD Fees and Expenses invalid</t>
  </si>
  <si>
    <t>ITD Contributions invalid</t>
  </si>
  <si>
    <t>ITD Non Recallable Distributions to Date invalid</t>
  </si>
  <si>
    <t>ITD Recallable Distributions to Date invalid</t>
  </si>
  <si>
    <t>ITD Distributions to Date invalid</t>
  </si>
  <si>
    <t>Net/Gross Indicator missing/invalid</t>
  </si>
  <si>
    <t>Account Indicator missing/invalid</t>
  </si>
  <si>
    <t>ACATS Related Control Number invalid</t>
  </si>
  <si>
    <t>Delivering Introducing Broker Dealer Firm Name/Registered Investment Advisor Firm Name length missing/invalid</t>
  </si>
  <si>
    <t>Hybrid Responsibility Indicator invalid</t>
  </si>
  <si>
    <t>Sender Number missing/invalid</t>
  </si>
  <si>
    <t>Related Transaction Indicator missing/invalid</t>
  </si>
  <si>
    <t>Fund Tax Indicator missing/invalid</t>
  </si>
  <si>
    <t>Document Transfer PDF Document missing/invalid</t>
  </si>
  <si>
    <t>Document Transfer PDF Document with Manifest Record missing/invalid</t>
  </si>
  <si>
    <t>Mainfest File missing/invalid</t>
  </si>
  <si>
    <t>Multiple Mainfest Files included in Zip File</t>
  </si>
  <si>
    <t>Required for the following Transaction Types:
72 = Call Event – Client Debit 
13 = Direct Transfer In - Only if the Purchase Order Process Indicator is populated with 3 = Commitment/Call/Drawdown on the Security General Profile record
99999999999999.99</t>
  </si>
  <si>
    <t>Required for the following Transaction Types:
72 = Call Event – Client Debit 
13 = Direct Transfer In - Only if the Purchase Order Process Indicator is populated with 3 = Commitment/Call/Drawdown on the Security General Profile record
Zeros are allowed 
99999999999999.99</t>
  </si>
  <si>
    <t>Required for the following Transaction Types:
72 = Call Event – Client Debit 
13 = Direct Transfer In - Only if the Purchase Order Process Indicator is populated with 3 = Commitment/Call/Drawdown on the Security General Profile record
Zeros are allowed 
99999999999999.99</t>
  </si>
  <si>
    <t>This field will be used to indicate the purchase activity not included in the most recent valuation.
For example: Capital Calls pending valuation into the fund.
Example value is 99,999,999,999,999.99</t>
  </si>
  <si>
    <t>The Gross amount is the total assets of a fund, class, or series  excluding  total liabilities &amp; performance fees on a per share basis.
Example value is 99,999,999,999,999.99</t>
  </si>
  <si>
    <r>
      <rPr>
        <sz val="9"/>
        <rFont val="Calibri"/>
        <family val="2"/>
      </rPr>
      <t>OC</t>
    </r>
    <r>
      <rPr>
        <strike/>
        <sz val="9"/>
        <rFont val="Calibri"/>
        <family val="2"/>
      </rPr>
      <t xml:space="preserve">
</t>
    </r>
  </si>
  <si>
    <t>Required if Record Type = (025 - Account Registration) and if the Delivery of Fund Notification field is populated to 1 = Email Address 
Special characters are allowed</t>
  </si>
  <si>
    <t>Date</t>
  </si>
  <si>
    <t>By</t>
  </si>
  <si>
    <t>Version</t>
  </si>
  <si>
    <t>Description of Changes</t>
  </si>
  <si>
    <t>Chanel Delaney</t>
  </si>
  <si>
    <t xml:space="preserve">The Following Account Types were removed: </t>
  </si>
  <si>
    <t>54 = Employee</t>
  </si>
  <si>
    <t>55 = Affiliate</t>
  </si>
  <si>
    <t>56 = Officer or Director/Trustee</t>
  </si>
  <si>
    <t>57 = Immediate Family Member of Firm Officer or Director/Trustee</t>
  </si>
  <si>
    <t>58 = Firm Fund Officer or Director/Trustee</t>
  </si>
  <si>
    <t>59 = Firm Employee/Firm Officer or Director/Trustee</t>
  </si>
  <si>
    <t>60 = Firm Employee/Fund Officer or Director/Trustee</t>
  </si>
  <si>
    <t>61 = Immediate Family Member of Firm Officer or Director/Trustee and Firm Affiliate</t>
  </si>
  <si>
    <t>62 = Immediate Family Member of Firm Officer or Director/Trustee and Firm Employee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</si>
</sst>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9\9\9"/>
    <numFmt numFmtId="165" formatCode="#,###,###,###.\9\9\9\9"/>
    <numFmt numFmtId="166" formatCode="#,###,###,###,###.\9\9"/>
    <numFmt numFmtId="167" formatCode="###,###,\ ###.\9\9\9"/>
    <numFmt numFmtId="168" formatCode="###,###.\9\9\9\9\9\9"/>
    <numFmt numFmtId="169" formatCode="##,###,###,###,###.\9\9"/>
    <numFmt numFmtId="170" formatCode="0000"/>
    <numFmt numFmtId="171" formatCode="#,##0.000000"/>
    <numFmt numFmtId="172" formatCode="#,###,###,###,###.\9\9\9\9\9\9"/>
  </numFmts>
  <fonts count="48">
    <font>
      <sz val="10"/>
      <name val="Arial"/>
    </font>
    <font>
      <sz val="8"/>
      <name val="Arial"/>
      <family val="2"/>
    </font>
    <font>
      <sz val="8"/>
      <name val="Arial"/>
      <family val="2"/>
    </font>
    <font>
      <sz val="10"/>
      <color indexed="10"/>
      <name val="Arial"/>
      <family val="2"/>
    </font>
    <font>
      <b/>
      <sz val="10"/>
      <name val="Calibri"/>
      <family val="2"/>
    </font>
    <font>
      <b/>
      <sz val="9"/>
      <name val="Calibri"/>
      <family val="2"/>
    </font>
    <font>
      <sz val="9"/>
      <name val="Calibri"/>
      <family val="2"/>
    </font>
    <font>
      <sz val="10"/>
      <name val="Calibri"/>
      <family val="2"/>
    </font>
    <font>
      <b/>
      <u/>
      <sz val="9"/>
      <name val="Calibri"/>
      <family val="2"/>
    </font>
    <font>
      <u/>
      <sz val="9"/>
      <name val="Calibri"/>
      <family val="2"/>
    </font>
    <font>
      <sz val="9"/>
      <name val="Arial"/>
      <family val="2"/>
    </font>
    <font>
      <sz val="8"/>
      <name val="Verdana"/>
      <family val="2"/>
    </font>
    <font>
      <sz val="11"/>
      <color theme="1"/>
      <name val="Calibri"/>
      <family val="2"/>
      <scheme val="minor"/>
    </font>
    <font>
      <u/>
      <sz val="10"/>
      <color theme="10"/>
      <name val="Arial"/>
      <family val="2"/>
    </font>
    <font>
      <sz val="9"/>
      <name val="Calibri"/>
      <family val="2"/>
      <scheme val="minor"/>
    </font>
    <font>
      <sz val="9"/>
      <color rgb="FFFF0000"/>
      <name val="Calibri"/>
      <family val="2"/>
    </font>
    <font>
      <sz val="10"/>
      <name val="Arial"/>
      <family val="2"/>
    </font>
    <font>
      <b/>
      <sz val="10"/>
      <name val="Calibri"/>
      <family val="2"/>
      <scheme val="minor"/>
    </font>
    <font>
      <sz val="10"/>
      <name val="Calibri"/>
      <family val="2"/>
      <scheme val="minor"/>
    </font>
    <font>
      <b/>
      <sz val="12"/>
      <name val="Calibri"/>
      <family val="2"/>
    </font>
    <font>
      <b/>
      <sz val="12"/>
      <name val="Calibri"/>
      <family val="2"/>
      <scheme val="minor"/>
    </font>
    <font>
      <u/>
      <sz val="10"/>
      <name val="Arial"/>
      <family val="2"/>
    </font>
    <font>
      <sz val="9"/>
      <color theme="1"/>
      <name val="Calibri"/>
      <family val="2"/>
    </font>
    <font>
      <sz val="10"/>
      <color rgb="FFFF0000"/>
      <name val="Calibri"/>
      <family val="2"/>
      <scheme val="minor"/>
    </font>
    <font>
      <sz val="10"/>
      <color rgb="FFFF0000"/>
      <name val="Arial"/>
      <family val="2"/>
    </font>
    <font>
      <sz val="11"/>
      <name val="Arial"/>
      <family val="2"/>
    </font>
    <font>
      <b/>
      <u/>
      <sz val="9"/>
      <color rgb="FF00B050"/>
      <name val="Calibri"/>
      <family val="2"/>
    </font>
    <font>
      <b/>
      <sz val="11"/>
      <name val="Arial"/>
      <family val="2"/>
    </font>
    <font>
      <sz val="12"/>
      <name val="Calibri"/>
      <family val="2"/>
      <scheme val="minor"/>
    </font>
    <font>
      <sz val="14"/>
      <name val="Calibri"/>
      <family val="2"/>
      <scheme val="minor"/>
    </font>
    <font>
      <b/>
      <sz val="9"/>
      <color rgb="FFFF0000"/>
      <name val="Calibri"/>
      <family val="2"/>
    </font>
    <font>
      <u/>
      <sz val="9"/>
      <color theme="1"/>
      <name val="Calibri"/>
      <family val="2"/>
    </font>
    <font>
      <sz val="10"/>
      <color theme="1"/>
      <name val="Calibri"/>
      <family val="2"/>
      <scheme val="minor"/>
    </font>
    <font>
      <b/>
      <sz val="10"/>
      <color theme="1"/>
      <name val="Calibri"/>
      <family val="2"/>
      <scheme val="minor"/>
    </font>
    <font>
      <b/>
      <sz val="10"/>
      <color rgb="FF7030A0"/>
      <name val="Calibri"/>
      <family val="2"/>
      <scheme val="minor"/>
    </font>
    <font>
      <b/>
      <sz val="14"/>
      <name val="Calibri"/>
      <family val="2"/>
      <scheme val="minor"/>
    </font>
    <font>
      <u/>
      <sz val="10"/>
      <color rgb="FF0000FF"/>
      <name val="Calibri"/>
      <family val="2"/>
      <scheme val="minor"/>
    </font>
    <font>
      <u/>
      <sz val="10"/>
      <color rgb="FF0066FF"/>
      <name val="Arial"/>
      <family val="2"/>
    </font>
    <font>
      <u/>
      <sz val="9"/>
      <color theme="10"/>
      <name val="Calibri"/>
      <family val="2"/>
      <scheme val="minor"/>
    </font>
    <font>
      <vertAlign val="subscript"/>
      <sz val="9"/>
      <name val="Calibri"/>
      <family val="2"/>
    </font>
    <font>
      <strike/>
      <sz val="9"/>
      <name val="Calibri"/>
      <family val="2"/>
    </font>
    <font>
      <u/>
      <sz val="9"/>
      <color rgb="FF0000FF"/>
      <name val="Calibri"/>
      <family val="2"/>
      <scheme val="minor"/>
    </font>
    <font>
      <u/>
      <sz val="9"/>
      <name val="Calibri"/>
      <family val="2"/>
      <scheme val="minor"/>
    </font>
    <font>
      <b/>
      <sz val="9"/>
      <color rgb="FFFF0000"/>
      <name val="Calibri"/>
      <family val="2"/>
      <scheme val="minor"/>
    </font>
    <font>
      <b/>
      <sz val="10"/>
      <color rgb="FF0000FF"/>
      <name val="Calibri"/>
      <family val="2"/>
      <scheme val="minor"/>
    </font>
    <font>
      <u/>
      <sz val="10"/>
      <color rgb="FF0000FF"/>
      <name val="Calibri"/>
      <family val="2"/>
    </font>
    <font>
      <b/>
      <sz val="10"/>
      <color rgb="FFFF0000"/>
      <name val="Arial"/>
      <family val="2"/>
    </font>
    <font>
      <b/>
      <sz val="10"/>
      <name val="Arial"/>
      <family val="2"/>
    </font>
  </fonts>
  <fills count="5">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top style="thick">
        <color indexed="64"/>
      </top>
      <bottom style="thick">
        <color indexed="64"/>
      </bottom>
      <diagonal/>
    </border>
    <border>
      <left/>
      <right/>
      <top/>
      <bottom style="medium">
        <color indexed="64"/>
      </bottom>
      <diagonal/>
    </border>
  </borders>
  <cellStyleXfs count="23">
    <xf numFmtId="0" fontId="0" fillId="0" borderId="0"/>
    <xf numFmtId="0" fontId="13" fillId="0" borderId="0" applyNumberFormat="0" applyFill="0" applyBorder="0" applyAlignment="0" applyProtection="0">
      <alignment vertical="top"/>
      <protection locked="0"/>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6" fillId="0" borderId="0"/>
    <xf numFmtId="0" fontId="16" fillId="0" borderId="0"/>
  </cellStyleXfs>
  <cellXfs count="223">
    <xf numFmtId="0" fontId="0" fillId="0" borderId="0" xfId="0"/>
    <xf numFmtId="0" fontId="7" fillId="0" borderId="0" xfId="0" applyFont="1" applyAlignment="1">
      <alignment horizontal="left" wrapText="1"/>
    </xf>
    <xf numFmtId="0" fontId="6" fillId="0" borderId="0" xfId="0" applyFont="1" applyAlignment="1">
      <alignment horizontal="left" vertical="top" wrapText="1"/>
    </xf>
    <xf numFmtId="0" fontId="7" fillId="0" borderId="0" xfId="0" applyFont="1" applyAlignment="1">
      <alignment horizontal="left" vertical="top"/>
    </xf>
    <xf numFmtId="0" fontId="6" fillId="0" borderId="0" xfId="0" applyFont="1" applyAlignment="1">
      <alignment horizontal="left" vertical="top"/>
    </xf>
    <xf numFmtId="49" fontId="6" fillId="0" borderId="0" xfId="0" applyNumberFormat="1" applyFont="1" applyAlignment="1">
      <alignment horizontal="left" vertical="top"/>
    </xf>
    <xf numFmtId="49" fontId="6" fillId="0" borderId="0" xfId="0" applyNumberFormat="1" applyFont="1" applyAlignment="1">
      <alignment horizontal="left" vertical="top" wrapText="1"/>
    </xf>
    <xf numFmtId="0" fontId="4" fillId="2" borderId="1" xfId="0" applyFont="1" applyFill="1" applyBorder="1" applyAlignment="1">
      <alignment horizontal="left" vertical="top" wrapText="1"/>
    </xf>
    <xf numFmtId="0" fontId="5" fillId="2" borderId="1" xfId="0" applyFont="1" applyFill="1" applyBorder="1" applyAlignment="1">
      <alignment horizontal="left" vertical="top" wrapText="1"/>
    </xf>
    <xf numFmtId="170" fontId="4" fillId="2" borderId="1" xfId="0" applyNumberFormat="1" applyFont="1" applyFill="1" applyBorder="1" applyAlignment="1">
      <alignment horizontal="left" vertical="top" wrapText="1"/>
    </xf>
    <xf numFmtId="170" fontId="6" fillId="0" borderId="0" xfId="0" applyNumberFormat="1" applyFont="1" applyAlignment="1">
      <alignment horizontal="left" vertical="top" wrapText="1"/>
    </xf>
    <xf numFmtId="0" fontId="6" fillId="0" borderId="0" xfId="2" applyFont="1" applyAlignment="1">
      <alignment horizontal="left" vertical="top" wrapText="1"/>
    </xf>
    <xf numFmtId="170" fontId="6" fillId="0" borderId="0" xfId="0" applyNumberFormat="1" applyFont="1" applyAlignment="1">
      <alignment horizontal="left" vertical="top"/>
    </xf>
    <xf numFmtId="4" fontId="6" fillId="0" borderId="0" xfId="0" applyNumberFormat="1" applyFont="1" applyAlignment="1">
      <alignment horizontal="left" vertical="top" wrapText="1"/>
    </xf>
    <xf numFmtId="0" fontId="4" fillId="0" borderId="0" xfId="0" applyFont="1" applyAlignment="1">
      <alignment horizontal="left" vertical="top"/>
    </xf>
    <xf numFmtId="0" fontId="5" fillId="0" borderId="0" xfId="0" applyFont="1" applyAlignment="1">
      <alignment horizontal="left" vertical="top"/>
    </xf>
    <xf numFmtId="3" fontId="6" fillId="0" borderId="0" xfId="0" applyNumberFormat="1" applyFont="1" applyAlignment="1">
      <alignment horizontal="left" vertical="top" wrapText="1"/>
    </xf>
    <xf numFmtId="49" fontId="6" fillId="0" borderId="0" xfId="0" quotePrefix="1" applyNumberFormat="1" applyFont="1" applyAlignment="1">
      <alignment horizontal="left" vertical="top" wrapText="1"/>
    </xf>
    <xf numFmtId="0" fontId="6" fillId="0" borderId="0" xfId="19" applyFont="1" applyAlignment="1">
      <alignment horizontal="left" vertical="top" wrapText="1"/>
    </xf>
    <xf numFmtId="0" fontId="6" fillId="0" borderId="0" xfId="0" quotePrefix="1" applyFont="1" applyAlignment="1">
      <alignment horizontal="left" vertical="top" wrapText="1"/>
    </xf>
    <xf numFmtId="0" fontId="5" fillId="0" borderId="0" xfId="0" applyFont="1" applyAlignment="1">
      <alignment horizontal="left" vertical="top" wrapText="1"/>
    </xf>
    <xf numFmtId="167" fontId="6" fillId="0" borderId="0" xfId="0" applyNumberFormat="1" applyFont="1" applyAlignment="1">
      <alignment horizontal="left" vertical="top" wrapText="1"/>
    </xf>
    <xf numFmtId="0" fontId="6" fillId="0" borderId="0" xfId="16" applyFont="1" applyAlignment="1">
      <alignment horizontal="left" vertical="top" wrapText="1"/>
    </xf>
    <xf numFmtId="0" fontId="9" fillId="0" borderId="0" xfId="0" applyFont="1" applyAlignment="1">
      <alignment horizontal="left" vertical="top" wrapText="1"/>
    </xf>
    <xf numFmtId="0" fontId="6" fillId="0" borderId="0" xfId="15" applyFont="1" applyAlignment="1">
      <alignment horizontal="left" vertical="top" wrapText="1"/>
    </xf>
    <xf numFmtId="0" fontId="6" fillId="0" borderId="2" xfId="0" applyFont="1" applyBorder="1" applyAlignment="1">
      <alignment horizontal="left" vertical="top" wrapText="1"/>
    </xf>
    <xf numFmtId="0" fontId="8" fillId="0" borderId="0" xfId="0" applyFont="1" applyAlignment="1">
      <alignment horizontal="left" vertical="top" wrapText="1"/>
    </xf>
    <xf numFmtId="0" fontId="6" fillId="0" borderId="0" xfId="11" applyFont="1" applyAlignment="1">
      <alignment horizontal="left" vertical="top" wrapText="1"/>
    </xf>
    <xf numFmtId="0" fontId="6" fillId="0" borderId="0" xfId="12" applyFont="1" applyAlignment="1">
      <alignment horizontal="left" vertical="top" wrapText="1"/>
    </xf>
    <xf numFmtId="169" fontId="6" fillId="0" borderId="0" xfId="0" applyNumberFormat="1" applyFont="1" applyAlignment="1">
      <alignment horizontal="left" vertical="top" wrapText="1"/>
    </xf>
    <xf numFmtId="170" fontId="5" fillId="2" borderId="1" xfId="0" applyNumberFormat="1" applyFont="1" applyFill="1" applyBorder="1" applyAlignment="1">
      <alignment horizontal="left" vertical="top" wrapText="1"/>
    </xf>
    <xf numFmtId="0" fontId="6" fillId="0" borderId="0" xfId="14" applyFont="1" applyAlignment="1">
      <alignment horizontal="left" vertical="top" wrapText="1"/>
    </xf>
    <xf numFmtId="0" fontId="6" fillId="0" borderId="0" xfId="7" applyFont="1" applyAlignment="1">
      <alignment horizontal="left" vertical="top" wrapText="1"/>
    </xf>
    <xf numFmtId="4" fontId="6" fillId="0" borderId="0" xfId="0" quotePrefix="1" applyNumberFormat="1" applyFont="1" applyAlignment="1">
      <alignment horizontal="left" vertical="top" wrapText="1"/>
    </xf>
    <xf numFmtId="0" fontId="6" fillId="0" borderId="0" xfId="4" applyFont="1" applyAlignment="1">
      <alignment horizontal="left" vertical="top" wrapText="1"/>
    </xf>
    <xf numFmtId="0" fontId="10" fillId="0" borderId="0" xfId="0" applyFont="1" applyAlignment="1">
      <alignment horizontal="left" vertical="top" wrapText="1"/>
    </xf>
    <xf numFmtId="0" fontId="1" fillId="0" borderId="0" xfId="0" applyFont="1" applyAlignment="1">
      <alignment horizontal="left" vertical="top" wrapText="1"/>
    </xf>
    <xf numFmtId="0" fontId="11" fillId="0" borderId="0" xfId="0" applyFont="1" applyAlignment="1">
      <alignment horizontal="left" vertical="top" wrapText="1"/>
    </xf>
    <xf numFmtId="0" fontId="6" fillId="0" borderId="0" xfId="5" applyFont="1" applyAlignment="1">
      <alignment horizontal="left" vertical="top" wrapText="1"/>
    </xf>
    <xf numFmtId="168" fontId="6" fillId="0" borderId="0" xfId="0" applyNumberFormat="1" applyFont="1" applyAlignment="1">
      <alignment horizontal="left" vertical="top" wrapText="1"/>
    </xf>
    <xf numFmtId="165" fontId="6" fillId="0" borderId="0" xfId="0" applyNumberFormat="1" applyFont="1" applyAlignment="1">
      <alignment horizontal="left" vertical="top" wrapText="1"/>
    </xf>
    <xf numFmtId="0" fontId="6" fillId="0" borderId="0" xfId="3" applyFont="1" applyAlignment="1">
      <alignment horizontal="left" vertical="top" wrapText="1"/>
    </xf>
    <xf numFmtId="0" fontId="4" fillId="2" borderId="4" xfId="0" applyFont="1" applyFill="1" applyBorder="1" applyAlignment="1">
      <alignment horizontal="left" vertical="top" wrapText="1"/>
    </xf>
    <xf numFmtId="0" fontId="7" fillId="0" borderId="0" xfId="0" applyFont="1" applyAlignment="1">
      <alignment horizontal="left" vertical="top" wrapText="1"/>
    </xf>
    <xf numFmtId="170" fontId="7" fillId="0" borderId="0" xfId="0" applyNumberFormat="1" applyFont="1" applyAlignment="1">
      <alignment horizontal="left" vertical="top"/>
    </xf>
    <xf numFmtId="0" fontId="7" fillId="0" borderId="3" xfId="0" applyFont="1" applyBorder="1" applyAlignment="1">
      <alignment horizontal="left" vertical="top"/>
    </xf>
    <xf numFmtId="0" fontId="7" fillId="0" borderId="0" xfId="0" applyFont="1"/>
    <xf numFmtId="0" fontId="7" fillId="0" borderId="0" xfId="0" applyFont="1" applyAlignment="1">
      <alignment horizontal="left"/>
    </xf>
    <xf numFmtId="49" fontId="6" fillId="0" borderId="0" xfId="0" applyNumberFormat="1" applyFont="1" applyAlignment="1">
      <alignment vertical="top" wrapText="1"/>
    </xf>
    <xf numFmtId="0" fontId="6" fillId="0" borderId="0" xfId="0" applyFont="1" applyAlignment="1">
      <alignment horizontal="left" vertical="center" wrapText="1"/>
    </xf>
    <xf numFmtId="0" fontId="10" fillId="0" borderId="0" xfId="0" applyFont="1"/>
    <xf numFmtId="0" fontId="6" fillId="0" borderId="0" xfId="0" applyFont="1" applyAlignment="1">
      <alignment horizontal="left"/>
    </xf>
    <xf numFmtId="0" fontId="6" fillId="0" borderId="0" xfId="0" applyFont="1" applyAlignment="1">
      <alignment vertical="top"/>
    </xf>
    <xf numFmtId="0" fontId="4" fillId="2" borderId="1" xfId="0" applyFont="1" applyFill="1" applyBorder="1" applyAlignment="1">
      <alignment horizontal="left" wrapText="1"/>
    </xf>
    <xf numFmtId="172" fontId="6" fillId="0" borderId="0" xfId="0" applyNumberFormat="1" applyFont="1" applyAlignment="1">
      <alignment horizontal="left" vertical="top" wrapText="1"/>
    </xf>
    <xf numFmtId="166" fontId="6" fillId="0" borderId="0" xfId="0" quotePrefix="1" applyNumberFormat="1" applyFont="1" applyAlignment="1">
      <alignment horizontal="left" vertical="top" wrapText="1"/>
    </xf>
    <xf numFmtId="3" fontId="6" fillId="0" borderId="0" xfId="0" quotePrefix="1" applyNumberFormat="1" applyFont="1" applyAlignment="1">
      <alignment horizontal="left" vertical="top" wrapText="1"/>
    </xf>
    <xf numFmtId="0" fontId="14" fillId="0" borderId="0" xfId="0" applyFont="1"/>
    <xf numFmtId="0" fontId="15" fillId="0" borderId="0" xfId="0" applyFont="1" applyAlignment="1">
      <alignment horizontal="left" vertical="top"/>
    </xf>
    <xf numFmtId="0" fontId="7" fillId="0" borderId="0" xfId="0" applyFont="1" applyAlignment="1">
      <alignment horizontal="left" vertical="center" wrapText="1"/>
    </xf>
    <xf numFmtId="0" fontId="7" fillId="0" borderId="0" xfId="0" applyFont="1" applyAlignment="1">
      <alignment wrapText="1"/>
    </xf>
    <xf numFmtId="170" fontId="6" fillId="0" borderId="0" xfId="0" quotePrefix="1" applyNumberFormat="1" applyFont="1" applyAlignment="1">
      <alignment horizontal="left" vertical="top" wrapText="1"/>
    </xf>
    <xf numFmtId="172" fontId="6" fillId="0" borderId="0" xfId="0" quotePrefix="1" applyNumberFormat="1" applyFont="1" applyAlignment="1">
      <alignment horizontal="left" vertical="top" wrapText="1"/>
    </xf>
    <xf numFmtId="172" fontId="6" fillId="0" borderId="0" xfId="0" quotePrefix="1" applyNumberFormat="1" applyFont="1" applyAlignment="1">
      <alignment horizontal="left" vertical="top"/>
    </xf>
    <xf numFmtId="0" fontId="19" fillId="0" borderId="0" xfId="0" applyFont="1" applyAlignment="1">
      <alignment horizontal="left" vertical="center"/>
    </xf>
    <xf numFmtId="0" fontId="19" fillId="0" borderId="0" xfId="0" applyFont="1" applyAlignment="1">
      <alignment horizontal="left" vertical="center" wrapText="1"/>
    </xf>
    <xf numFmtId="0" fontId="13" fillId="0" borderId="0" xfId="1" applyBorder="1" applyAlignment="1" applyProtection="1">
      <alignment horizontal="left" wrapText="1"/>
    </xf>
    <xf numFmtId="0" fontId="18" fillId="0" borderId="0" xfId="0" applyFont="1"/>
    <xf numFmtId="0" fontId="20" fillId="0" borderId="0" xfId="0" applyFont="1" applyAlignment="1">
      <alignment horizontal="left" vertical="center"/>
    </xf>
    <xf numFmtId="0" fontId="17" fillId="4" borderId="1" xfId="0" applyFont="1" applyFill="1" applyBorder="1" applyAlignment="1">
      <alignment horizontal="left" vertical="top"/>
    </xf>
    <xf numFmtId="0" fontId="19" fillId="0" borderId="0" xfId="0" applyFont="1" applyAlignment="1">
      <alignment vertical="center"/>
    </xf>
    <xf numFmtId="0" fontId="17" fillId="2" borderId="1" xfId="0" applyFont="1" applyFill="1" applyBorder="1" applyAlignment="1">
      <alignment horizontal="left" wrapText="1"/>
    </xf>
    <xf numFmtId="49" fontId="4" fillId="2" borderId="1" xfId="0" applyNumberFormat="1" applyFont="1" applyFill="1" applyBorder="1" applyAlignment="1">
      <alignment horizontal="left" wrapText="1"/>
    </xf>
    <xf numFmtId="0" fontId="6" fillId="0" borderId="0" xfId="0" applyFont="1" applyAlignment="1">
      <alignment horizontal="center" vertical="center"/>
    </xf>
    <xf numFmtId="0" fontId="14" fillId="0" borderId="0" xfId="0" applyFont="1" applyAlignment="1">
      <alignment horizontal="left" vertical="top" wrapText="1"/>
    </xf>
    <xf numFmtId="0" fontId="6" fillId="0" borderId="0" xfId="10" applyFont="1" applyAlignment="1">
      <alignment horizontal="left" vertical="top" wrapText="1"/>
    </xf>
    <xf numFmtId="0" fontId="21" fillId="0" borderId="0" xfId="1" applyFont="1" applyBorder="1" applyAlignment="1" applyProtection="1">
      <alignment horizontal="left" wrapText="1"/>
    </xf>
    <xf numFmtId="3" fontId="21" fillId="0" borderId="0" xfId="1" applyNumberFormat="1" applyFont="1" applyBorder="1" applyAlignment="1" applyProtection="1">
      <alignment horizontal="left" vertical="top" wrapText="1"/>
    </xf>
    <xf numFmtId="0" fontId="6" fillId="0" borderId="0" xfId="0" applyFont="1" applyAlignment="1">
      <alignment vertical="center" wrapText="1"/>
    </xf>
    <xf numFmtId="0" fontId="6" fillId="0" borderId="0" xfId="18" applyFont="1" applyAlignment="1">
      <alignment horizontal="left" vertical="top" wrapText="1"/>
    </xf>
    <xf numFmtId="0" fontId="4" fillId="2" borderId="9" xfId="0" applyFont="1" applyFill="1" applyBorder="1" applyAlignment="1">
      <alignment horizontal="left" vertical="top" wrapText="1"/>
    </xf>
    <xf numFmtId="0" fontId="22" fillId="0" borderId="0" xfId="0" applyFont="1" applyAlignment="1">
      <alignment horizontal="left" vertical="top" wrapText="1"/>
    </xf>
    <xf numFmtId="0" fontId="22" fillId="0" borderId="0" xfId="0" applyFont="1" applyAlignment="1">
      <alignment horizontal="left" vertical="top"/>
    </xf>
    <xf numFmtId="170" fontId="6" fillId="0" borderId="0" xfId="0" quotePrefix="1" applyNumberFormat="1" applyFont="1" applyAlignment="1">
      <alignment horizontal="left" vertical="top"/>
    </xf>
    <xf numFmtId="0" fontId="23" fillId="0" borderId="0" xfId="0" applyFont="1"/>
    <xf numFmtId="0" fontId="24" fillId="0" borderId="0" xfId="0" applyFont="1"/>
    <xf numFmtId="0" fontId="6" fillId="0" borderId="0" xfId="0" applyFont="1" applyAlignment="1">
      <alignment horizontal="left" wrapText="1"/>
    </xf>
    <xf numFmtId="0" fontId="25" fillId="0" borderId="0" xfId="0" applyFont="1"/>
    <xf numFmtId="0" fontId="7" fillId="2" borderId="1" xfId="0" applyFont="1" applyFill="1" applyBorder="1" applyAlignment="1">
      <alignment horizontal="center" vertical="top" wrapText="1"/>
    </xf>
    <xf numFmtId="0" fontId="27" fillId="0" borderId="0" xfId="0" applyFont="1"/>
    <xf numFmtId="0" fontId="4" fillId="2" borderId="11" xfId="0" applyFont="1" applyFill="1" applyBorder="1" applyAlignment="1">
      <alignment horizontal="left" vertical="top" wrapText="1"/>
    </xf>
    <xf numFmtId="0" fontId="4" fillId="2" borderId="13" xfId="0" applyFont="1" applyFill="1" applyBorder="1" applyAlignment="1">
      <alignment horizontal="left" vertical="top" wrapText="1"/>
    </xf>
    <xf numFmtId="170" fontId="4" fillId="2" borderId="11" xfId="0" applyNumberFormat="1" applyFont="1" applyFill="1" applyBorder="1" applyAlignment="1">
      <alignment horizontal="left" vertical="top" wrapText="1"/>
    </xf>
    <xf numFmtId="0" fontId="5" fillId="2" borderId="11" xfId="0" applyFont="1" applyFill="1" applyBorder="1" applyAlignment="1">
      <alignment horizontal="left" vertical="top" wrapText="1"/>
    </xf>
    <xf numFmtId="0" fontId="28" fillId="0" borderId="0" xfId="0" applyFont="1"/>
    <xf numFmtId="0" fontId="6" fillId="0" borderId="0" xfId="0" applyFont="1" applyAlignment="1">
      <alignment horizontal="center" vertical="center" wrapText="1"/>
    </xf>
    <xf numFmtId="0" fontId="16" fillId="0" borderId="0" xfId="0" applyFont="1"/>
    <xf numFmtId="0" fontId="16" fillId="0" borderId="0" xfId="0" applyFont="1" applyAlignment="1">
      <alignment wrapText="1"/>
    </xf>
    <xf numFmtId="0" fontId="29" fillId="0" borderId="0" xfId="0" applyFont="1"/>
    <xf numFmtId="0" fontId="6" fillId="0" borderId="0" xfId="0" applyFont="1"/>
    <xf numFmtId="0" fontId="30" fillId="0" borderId="0" xfId="0" applyFont="1" applyAlignment="1">
      <alignment horizontal="left" vertical="top"/>
    </xf>
    <xf numFmtId="170" fontId="6" fillId="0" borderId="0" xfId="21" applyNumberFormat="1" applyFont="1" applyAlignment="1">
      <alignment horizontal="left" vertical="top"/>
    </xf>
    <xf numFmtId="0" fontId="6" fillId="0" borderId="0" xfId="21" applyFont="1" applyAlignment="1">
      <alignment horizontal="left" vertical="top" wrapText="1"/>
    </xf>
    <xf numFmtId="0" fontId="6" fillId="0" borderId="0" xfId="21" applyFont="1" applyAlignment="1">
      <alignment horizontal="left" vertical="top"/>
    </xf>
    <xf numFmtId="0" fontId="6" fillId="0" borderId="0" xfId="21" applyFont="1" applyAlignment="1">
      <alignment horizontal="center" vertical="center" wrapText="1"/>
    </xf>
    <xf numFmtId="0" fontId="22" fillId="0" borderId="0" xfId="10" applyFont="1" applyAlignment="1">
      <alignment horizontal="left" vertical="top" wrapText="1"/>
    </xf>
    <xf numFmtId="170" fontId="32" fillId="0" borderId="1" xfId="0" applyNumberFormat="1" applyFont="1" applyBorder="1" applyAlignment="1">
      <alignment horizontal="left" wrapText="1"/>
    </xf>
    <xf numFmtId="0" fontId="32" fillId="0" borderId="1" xfId="0" applyFont="1" applyBorder="1" applyAlignment="1">
      <alignment horizontal="left" wrapText="1"/>
    </xf>
    <xf numFmtId="0" fontId="32" fillId="0" borderId="11" xfId="0" applyFont="1" applyBorder="1" applyAlignment="1">
      <alignment horizontal="left" wrapText="1"/>
    </xf>
    <xf numFmtId="170" fontId="18" fillId="0" borderId="1" xfId="0" applyNumberFormat="1" applyFont="1" applyBorder="1" applyAlignment="1">
      <alignment horizontal="left"/>
    </xf>
    <xf numFmtId="0" fontId="6" fillId="0" borderId="0" xfId="0" applyFont="1" applyAlignment="1">
      <alignment vertical="top" wrapText="1"/>
    </xf>
    <xf numFmtId="170" fontId="18" fillId="0" borderId="1" xfId="0" applyNumberFormat="1" applyFont="1" applyBorder="1" applyAlignment="1">
      <alignment horizontal="left" wrapText="1"/>
    </xf>
    <xf numFmtId="170" fontId="32" fillId="0" borderId="1" xfId="0" applyNumberFormat="1" applyFont="1" applyBorder="1" applyAlignment="1">
      <alignment horizontal="left"/>
    </xf>
    <xf numFmtId="170" fontId="33" fillId="2" borderId="1" xfId="0" applyNumberFormat="1" applyFont="1" applyFill="1" applyBorder="1" applyAlignment="1">
      <alignment horizontal="left" wrapText="1"/>
    </xf>
    <xf numFmtId="0" fontId="33" fillId="2" borderId="1" xfId="0" applyFont="1" applyFill="1" applyBorder="1" applyAlignment="1">
      <alignment horizontal="left" wrapText="1"/>
    </xf>
    <xf numFmtId="0" fontId="34" fillId="0" borderId="0" xfId="0" applyFont="1"/>
    <xf numFmtId="0" fontId="35" fillId="0" borderId="0" xfId="0" applyFont="1"/>
    <xf numFmtId="0" fontId="36" fillId="0" borderId="0" xfId="1" applyNumberFormat="1" applyFont="1" applyAlignment="1" applyProtection="1"/>
    <xf numFmtId="0" fontId="37" fillId="0" borderId="0" xfId="1" applyFont="1" applyBorder="1" applyAlignment="1" applyProtection="1">
      <alignment horizontal="left" wrapText="1"/>
    </xf>
    <xf numFmtId="0" fontId="6" fillId="0" borderId="0" xfId="6" applyFont="1" applyAlignment="1">
      <alignment horizontal="left" vertical="top" wrapText="1"/>
    </xf>
    <xf numFmtId="170" fontId="6" fillId="0" borderId="0" xfId="0" applyNumberFormat="1" applyFont="1" applyAlignment="1">
      <alignment horizontal="left"/>
    </xf>
    <xf numFmtId="0" fontId="6" fillId="0" borderId="0" xfId="9" applyFont="1" applyAlignment="1">
      <alignment horizontal="left" vertical="top" wrapText="1"/>
    </xf>
    <xf numFmtId="1" fontId="6" fillId="0" borderId="0" xfId="0" quotePrefix="1" applyNumberFormat="1" applyFont="1" applyAlignment="1">
      <alignment horizontal="left" vertical="top" wrapText="1"/>
    </xf>
    <xf numFmtId="168" fontId="6" fillId="0" borderId="0" xfId="0" quotePrefix="1" applyNumberFormat="1" applyFont="1" applyAlignment="1">
      <alignment horizontal="left" vertical="top" wrapText="1"/>
    </xf>
    <xf numFmtId="49" fontId="6" fillId="0" borderId="0" xfId="0" applyNumberFormat="1" applyFont="1" applyAlignment="1">
      <alignment vertical="center" wrapText="1"/>
    </xf>
    <xf numFmtId="0" fontId="6" fillId="0" borderId="0" xfId="0" applyFont="1" applyAlignment="1">
      <alignment wrapText="1"/>
    </xf>
    <xf numFmtId="49" fontId="6" fillId="0" borderId="0" xfId="0" applyNumberFormat="1" applyFont="1"/>
    <xf numFmtId="0" fontId="6" fillId="0" borderId="0" xfId="8" applyFont="1" applyAlignment="1">
      <alignment horizontal="left" vertical="top" wrapText="1"/>
    </xf>
    <xf numFmtId="169" fontId="6" fillId="0" borderId="0" xfId="0" quotePrefix="1" applyNumberFormat="1" applyFont="1" applyAlignment="1">
      <alignment horizontal="left" vertical="top" wrapText="1"/>
    </xf>
    <xf numFmtId="0" fontId="18" fillId="0" borderId="1" xfId="0" applyFont="1" applyBorder="1" applyAlignment="1">
      <alignment horizontal="left" wrapText="1"/>
    </xf>
    <xf numFmtId="0" fontId="18" fillId="0" borderId="1" xfId="0" applyFont="1" applyBorder="1"/>
    <xf numFmtId="0" fontId="18" fillId="0" borderId="1" xfId="0" applyFont="1" applyBorder="1" applyAlignment="1">
      <alignment wrapText="1"/>
    </xf>
    <xf numFmtId="0" fontId="18" fillId="0" borderId="1" xfId="21" applyFont="1" applyBorder="1" applyAlignment="1">
      <alignment horizontal="left" wrapText="1"/>
    </xf>
    <xf numFmtId="0" fontId="7" fillId="0" borderId="1" xfId="0" applyFont="1" applyBorder="1"/>
    <xf numFmtId="170" fontId="18" fillId="0" borderId="1" xfId="21" applyNumberFormat="1" applyFont="1" applyBorder="1" applyAlignment="1">
      <alignment horizontal="left"/>
    </xf>
    <xf numFmtId="0" fontId="7" fillId="0" borderId="1" xfId="0" applyFont="1" applyBorder="1" applyAlignment="1">
      <alignment horizontal="left" wrapText="1"/>
    </xf>
    <xf numFmtId="0" fontId="7" fillId="0" borderId="1" xfId="0" applyFont="1" applyBorder="1" applyAlignment="1">
      <alignment wrapText="1"/>
    </xf>
    <xf numFmtId="0" fontId="19" fillId="0" borderId="5" xfId="0" applyFont="1" applyBorder="1" applyAlignment="1">
      <alignment vertical="center"/>
    </xf>
    <xf numFmtId="164" fontId="6" fillId="0" borderId="0" xfId="0" applyNumberFormat="1" applyFont="1" applyAlignment="1">
      <alignment horizontal="left" vertical="top" wrapText="1"/>
    </xf>
    <xf numFmtId="0" fontId="5" fillId="4" borderId="1" xfId="0" applyFont="1" applyFill="1" applyBorder="1" applyAlignment="1">
      <alignment horizontal="left" vertical="top" wrapText="1"/>
    </xf>
    <xf numFmtId="0" fontId="6" fillId="0" borderId="11" xfId="0" applyFont="1" applyBorder="1" applyAlignment="1">
      <alignment horizontal="left" vertical="top" wrapText="1"/>
    </xf>
    <xf numFmtId="0" fontId="6" fillId="0" borderId="15" xfId="0" applyFont="1" applyBorder="1" applyAlignment="1">
      <alignment horizontal="left" vertical="top" wrapText="1"/>
    </xf>
    <xf numFmtId="0" fontId="6" fillId="0" borderId="12" xfId="0" applyFont="1" applyBorder="1" applyAlignment="1">
      <alignment horizontal="left" vertical="top" wrapText="1"/>
    </xf>
    <xf numFmtId="0" fontId="0" fillId="0" borderId="0" xfId="0" applyAlignment="1">
      <alignment wrapText="1"/>
    </xf>
    <xf numFmtId="0" fontId="20" fillId="0" borderId="0" xfId="0" applyFont="1" applyAlignment="1">
      <alignment wrapText="1"/>
    </xf>
    <xf numFmtId="0" fontId="6" fillId="0" borderId="0" xfId="20" applyFont="1" applyAlignment="1">
      <alignment horizontal="left" vertical="top" wrapText="1"/>
    </xf>
    <xf numFmtId="0" fontId="36" fillId="0" borderId="0" xfId="1" applyNumberFormat="1" applyFont="1" applyFill="1" applyAlignment="1" applyProtection="1"/>
    <xf numFmtId="0" fontId="36" fillId="0" borderId="0" xfId="1" applyFont="1" applyFill="1" applyAlignment="1" applyProtection="1"/>
    <xf numFmtId="49" fontId="6" fillId="0" borderId="0" xfId="0" applyNumberFormat="1" applyFont="1" applyAlignment="1">
      <alignment horizontal="left" wrapText="1"/>
    </xf>
    <xf numFmtId="0" fontId="38" fillId="0" borderId="0" xfId="1" applyFont="1" applyBorder="1" applyAlignment="1" applyProtection="1">
      <alignment horizontal="left" wrapText="1"/>
    </xf>
    <xf numFmtId="0" fontId="14" fillId="0" borderId="0" xfId="0" applyFont="1" applyAlignment="1">
      <alignment wrapText="1"/>
    </xf>
    <xf numFmtId="0" fontId="14" fillId="0" borderId="0" xfId="0" applyFont="1" applyAlignment="1">
      <alignment horizontal="left" wrapText="1"/>
    </xf>
    <xf numFmtId="49" fontId="14" fillId="0" borderId="0" xfId="0" applyNumberFormat="1" applyFont="1" applyAlignment="1">
      <alignment horizontal="left" wrapText="1"/>
    </xf>
    <xf numFmtId="0" fontId="9" fillId="0" borderId="0" xfId="1" quotePrefix="1" applyNumberFormat="1" applyFont="1" applyFill="1" applyBorder="1" applyAlignment="1" applyProtection="1">
      <alignment horizontal="left" vertical="top" wrapText="1"/>
    </xf>
    <xf numFmtId="0" fontId="39" fillId="0" borderId="0" xfId="0" applyFont="1" applyAlignment="1">
      <alignment vertical="center"/>
    </xf>
    <xf numFmtId="0" fontId="9" fillId="0" borderId="0" xfId="1" applyFont="1" applyFill="1" applyBorder="1" applyAlignment="1" applyProtection="1">
      <alignment horizontal="left" vertical="top" wrapText="1"/>
    </xf>
    <xf numFmtId="49" fontId="6" fillId="0" borderId="1" xfId="0" applyNumberFormat="1" applyFont="1" applyBorder="1" applyAlignment="1">
      <alignment horizontal="left" vertical="center"/>
    </xf>
    <xf numFmtId="0" fontId="6" fillId="0" borderId="1" xfId="0" applyFont="1" applyBorder="1" applyAlignment="1">
      <alignment horizontal="left" vertical="center" wrapText="1"/>
    </xf>
    <xf numFmtId="0" fontId="6" fillId="0" borderId="1" xfId="0" applyFont="1" applyBorder="1" applyAlignment="1">
      <alignment vertical="center"/>
    </xf>
    <xf numFmtId="0" fontId="6" fillId="0" borderId="1" xfId="0" applyFont="1" applyBorder="1" applyAlignment="1">
      <alignment horizontal="left" vertical="center"/>
    </xf>
    <xf numFmtId="170" fontId="18" fillId="0" borderId="1" xfId="0" quotePrefix="1" applyNumberFormat="1" applyFont="1" applyBorder="1" applyAlignment="1">
      <alignment horizontal="left" wrapText="1"/>
    </xf>
    <xf numFmtId="170" fontId="18" fillId="0" borderId="1" xfId="0" quotePrefix="1" applyNumberFormat="1" applyFont="1" applyBorder="1" applyAlignment="1">
      <alignment horizontal="left"/>
    </xf>
    <xf numFmtId="170" fontId="18" fillId="0" borderId="1" xfId="21" applyNumberFormat="1" applyFont="1" applyBorder="1" applyAlignment="1">
      <alignment horizontal="left" wrapText="1"/>
    </xf>
    <xf numFmtId="0" fontId="6" fillId="0" borderId="1" xfId="0" applyFont="1" applyBorder="1"/>
    <xf numFmtId="0" fontId="6" fillId="0" borderId="0" xfId="0" applyFont="1" applyAlignment="1">
      <alignment vertical="center"/>
    </xf>
    <xf numFmtId="0" fontId="4" fillId="2" borderId="11" xfId="0" applyFont="1" applyFill="1" applyBorder="1" applyAlignment="1">
      <alignment horizontal="left" wrapText="1"/>
    </xf>
    <xf numFmtId="0" fontId="6" fillId="0" borderId="0" xfId="3" applyFont="1" applyAlignment="1">
      <alignment horizontal="left" wrapText="1"/>
    </xf>
    <xf numFmtId="0" fontId="6" fillId="2" borderId="6" xfId="0" applyFont="1" applyFill="1" applyBorder="1" applyAlignment="1">
      <alignment horizontal="left" vertical="top"/>
    </xf>
    <xf numFmtId="0" fontId="6" fillId="2" borderId="7" xfId="0" applyFont="1" applyFill="1" applyBorder="1" applyAlignment="1">
      <alignment horizontal="left" vertical="top"/>
    </xf>
    <xf numFmtId="0" fontId="6" fillId="2" borderId="8" xfId="0" applyFont="1" applyFill="1" applyBorder="1" applyAlignment="1">
      <alignment horizontal="left" vertical="top"/>
    </xf>
    <xf numFmtId="0" fontId="41" fillId="0" borderId="0" xfId="1" applyFont="1" applyBorder="1" applyAlignment="1" applyProtection="1">
      <alignment horizontal="left" wrapText="1"/>
    </xf>
    <xf numFmtId="0" fontId="6" fillId="0" borderId="0" xfId="17" applyFont="1" applyAlignment="1">
      <alignment horizontal="left" vertical="top" wrapText="1"/>
    </xf>
    <xf numFmtId="171" fontId="6" fillId="0" borderId="0" xfId="0" quotePrefix="1" applyNumberFormat="1" applyFont="1" applyAlignment="1">
      <alignment horizontal="left" vertical="top" wrapText="1"/>
    </xf>
    <xf numFmtId="170" fontId="6" fillId="0" borderId="0" xfId="0" applyNumberFormat="1" applyFont="1" applyAlignment="1">
      <alignment horizontal="left" wrapText="1"/>
    </xf>
    <xf numFmtId="170" fontId="6" fillId="0" borderId="0" xfId="21" applyNumberFormat="1" applyFont="1" applyAlignment="1">
      <alignment horizontal="left" vertical="top" wrapText="1"/>
    </xf>
    <xf numFmtId="0" fontId="6" fillId="0" borderId="0" xfId="13" applyFont="1" applyAlignment="1">
      <alignment horizontal="left" vertical="top" wrapText="1"/>
    </xf>
    <xf numFmtId="166" fontId="6" fillId="0" borderId="0" xfId="0" quotePrefix="1" applyNumberFormat="1" applyFont="1" applyAlignment="1">
      <alignment horizontal="left" vertical="top"/>
    </xf>
    <xf numFmtId="166" fontId="6" fillId="0" borderId="0" xfId="0" applyNumberFormat="1" applyFont="1" applyAlignment="1">
      <alignment horizontal="left" vertical="top" wrapText="1"/>
    </xf>
    <xf numFmtId="165" fontId="6" fillId="0" borderId="0" xfId="0" quotePrefix="1" applyNumberFormat="1" applyFont="1" applyAlignment="1">
      <alignment horizontal="left" vertical="top" wrapText="1"/>
    </xf>
    <xf numFmtId="0" fontId="5"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9" fillId="0" borderId="0" xfId="1" applyFont="1" applyAlignment="1" applyProtection="1">
      <alignment vertical="top" wrapText="1"/>
    </xf>
    <xf numFmtId="0" fontId="39" fillId="0" borderId="0" xfId="0" applyFont="1" applyAlignment="1">
      <alignment horizontal="left" vertical="center" indent="4"/>
    </xf>
    <xf numFmtId="170" fontId="6" fillId="0" borderId="0" xfId="0" applyNumberFormat="1" applyFont="1" applyAlignment="1">
      <alignment vertical="top"/>
    </xf>
    <xf numFmtId="0" fontId="40" fillId="0" borderId="0" xfId="0" applyFont="1" applyAlignment="1">
      <alignment horizontal="left" vertical="top" wrapText="1"/>
    </xf>
    <xf numFmtId="170" fontId="6" fillId="2" borderId="7" xfId="0" applyNumberFormat="1" applyFont="1" applyFill="1" applyBorder="1" applyAlignment="1">
      <alignment horizontal="left" vertical="top"/>
    </xf>
    <xf numFmtId="170" fontId="14" fillId="0" borderId="0" xfId="21" applyNumberFormat="1" applyFont="1" applyAlignment="1">
      <alignment horizontal="left" vertical="top"/>
    </xf>
    <xf numFmtId="170" fontId="7" fillId="0" borderId="1" xfId="0" applyNumberFormat="1" applyFont="1" applyBorder="1" applyAlignment="1">
      <alignment horizontal="left"/>
    </xf>
    <xf numFmtId="170" fontId="18" fillId="0" borderId="1" xfId="21" quotePrefix="1" applyNumberFormat="1" applyFont="1" applyBorder="1" applyAlignment="1">
      <alignment horizontal="left"/>
    </xf>
    <xf numFmtId="0" fontId="7" fillId="0" borderId="1" xfId="0" applyFont="1" applyBorder="1" applyAlignment="1">
      <alignment horizontal="left"/>
    </xf>
    <xf numFmtId="170" fontId="14" fillId="0" borderId="0" xfId="21" quotePrefix="1" applyNumberFormat="1" applyFont="1" applyAlignment="1">
      <alignment horizontal="left" vertical="top"/>
    </xf>
    <xf numFmtId="0" fontId="43" fillId="0" borderId="0" xfId="0" applyFont="1" applyAlignment="1">
      <alignment horizontal="left" vertical="top"/>
    </xf>
    <xf numFmtId="0" fontId="14" fillId="0" borderId="0" xfId="0" applyFont="1" applyAlignment="1">
      <alignment vertical="top"/>
    </xf>
    <xf numFmtId="170" fontId="14" fillId="0" borderId="0" xfId="0" applyNumberFormat="1" applyFont="1" applyAlignment="1">
      <alignment horizontal="left" vertical="top" wrapText="1"/>
    </xf>
    <xf numFmtId="0" fontId="14" fillId="0" borderId="0" xfId="0" applyFont="1" applyAlignment="1">
      <alignment vertical="top" wrapText="1"/>
    </xf>
    <xf numFmtId="0" fontId="14" fillId="0" borderId="0" xfId="1" applyFont="1" applyBorder="1" applyAlignment="1" applyProtection="1">
      <alignment horizontal="left" wrapText="1"/>
    </xf>
    <xf numFmtId="0" fontId="6" fillId="0" borderId="16" xfId="0" applyFont="1" applyBorder="1" applyAlignment="1">
      <alignment horizontal="left" vertical="top" wrapText="1"/>
    </xf>
    <xf numFmtId="49" fontId="7" fillId="0" borderId="0" xfId="0" applyNumberFormat="1" applyFont="1" applyAlignment="1">
      <alignment wrapText="1"/>
    </xf>
    <xf numFmtId="3" fontId="42" fillId="0" borderId="0" xfId="1" applyNumberFormat="1" applyFont="1" applyBorder="1" applyAlignment="1" applyProtection="1">
      <alignment horizontal="left" vertical="top" wrapText="1"/>
    </xf>
    <xf numFmtId="0" fontId="30" fillId="0" borderId="0" xfId="0" applyFont="1"/>
    <xf numFmtId="0" fontId="6" fillId="0" borderId="0" xfId="22" applyFont="1" applyAlignment="1">
      <alignment horizontal="left" vertical="top" wrapText="1"/>
    </xf>
    <xf numFmtId="0" fontId="44" fillId="0" borderId="0" xfId="0" applyFont="1"/>
    <xf numFmtId="0" fontId="45" fillId="0" borderId="0" xfId="1" applyFont="1" applyFill="1" applyAlignment="1" applyProtection="1"/>
    <xf numFmtId="14" fontId="0" fillId="0" borderId="0" xfId="0" applyNumberFormat="1"/>
    <xf numFmtId="0" fontId="0" fillId="0" borderId="18" xfId="0" applyBorder="1"/>
    <xf numFmtId="0" fontId="16" fillId="0" borderId="18" xfId="0" applyFont="1" applyBorder="1"/>
    <xf numFmtId="0" fontId="46" fillId="0" borderId="0" xfId="0" applyFont="1" applyAlignment="1">
      <alignment wrapText="1"/>
    </xf>
    <xf numFmtId="0" fontId="47" fillId="0" borderId="17" xfId="0" applyFont="1" applyBorder="1" applyAlignment="1">
      <alignment horizontal="left" vertical="top" wrapText="1"/>
    </xf>
    <xf numFmtId="0" fontId="6" fillId="2" borderId="6" xfId="0" applyFont="1" applyFill="1" applyBorder="1" applyAlignment="1">
      <alignment horizontal="left" vertical="top"/>
    </xf>
    <xf numFmtId="0" fontId="6" fillId="2" borderId="7" xfId="0" applyFont="1" applyFill="1" applyBorder="1" applyAlignment="1">
      <alignment horizontal="left" vertical="top"/>
    </xf>
    <xf numFmtId="0" fontId="6" fillId="2" borderId="8" xfId="0" applyFont="1" applyFill="1" applyBorder="1" applyAlignment="1">
      <alignment horizontal="left" vertical="top"/>
    </xf>
    <xf numFmtId="0" fontId="4" fillId="0" borderId="14" xfId="0" applyFont="1" applyBorder="1" applyAlignment="1">
      <alignment horizontal="center" vertical="top"/>
    </xf>
    <xf numFmtId="0" fontId="6" fillId="2" borderId="0" xfId="0" applyFont="1" applyFill="1" applyAlignment="1">
      <alignment horizontal="left" vertical="top"/>
    </xf>
    <xf numFmtId="0" fontId="5" fillId="2" borderId="6"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8" xfId="0" applyFont="1" applyFill="1" applyBorder="1" applyAlignment="1">
      <alignment horizontal="left" vertical="top" wrapText="1"/>
    </xf>
    <xf numFmtId="0" fontId="6" fillId="3" borderId="4" xfId="0" applyFont="1" applyFill="1" applyBorder="1" applyAlignment="1">
      <alignment horizontal="left" vertical="top" wrapText="1"/>
    </xf>
    <xf numFmtId="0" fontId="6" fillId="3" borderId="9" xfId="0" applyFont="1" applyFill="1" applyBorder="1" applyAlignment="1">
      <alignment horizontal="left" vertical="top" wrapText="1"/>
    </xf>
    <xf numFmtId="0" fontId="6" fillId="3" borderId="10" xfId="0" applyFont="1" applyFill="1" applyBorder="1" applyAlignment="1">
      <alignment horizontal="left" vertical="top" wrapText="1"/>
    </xf>
    <xf numFmtId="0" fontId="5" fillId="2" borderId="6" xfId="0" applyFont="1" applyFill="1" applyBorder="1" applyAlignment="1">
      <alignment horizontal="left" vertical="top"/>
    </xf>
    <xf numFmtId="0" fontId="5" fillId="2" borderId="7" xfId="0" applyFont="1" applyFill="1" applyBorder="1" applyAlignment="1">
      <alignment horizontal="left" vertical="top"/>
    </xf>
    <xf numFmtId="0" fontId="5" fillId="2" borderId="8" xfId="0" applyFont="1" applyFill="1" applyBorder="1" applyAlignment="1">
      <alignment horizontal="left" vertical="top"/>
    </xf>
  </cellXfs>
  <cellStyles count="23">
    <cellStyle name="Hyperlink" xfId="1" builtinId="8"/>
    <cellStyle name="Normal" xfId="0" builtinId="0"/>
    <cellStyle name="Normal 10" xfId="22" xr:uid="{2DB97F7E-6EA1-4500-A70D-8631139A93EA}"/>
    <cellStyle name="Normal 2" xfId="21" xr:uid="{00000000-0005-0000-0000-000002000000}"/>
    <cellStyle name="Normal_Acct. Registration-Maintenance" xfId="2" xr:uid="{00000000-0005-0000-0000-000003000000}"/>
    <cellStyle name="Normal_Activity Distribution" xfId="3" xr:uid="{00000000-0005-0000-0000-000004000000}"/>
    <cellStyle name="Normal_Commission" xfId="4" xr:uid="{00000000-0005-0000-0000-000005000000}"/>
    <cellStyle name="Normal_Documentation" xfId="5" xr:uid="{00000000-0005-0000-0000-000006000000}"/>
    <cellStyle name="Normal_Order" xfId="6" xr:uid="{00000000-0005-0000-0000-000007000000}"/>
    <cellStyle name="Normal_Order Ackn-Reject-Exit" xfId="7" xr:uid="{00000000-0005-0000-0000-000008000000}"/>
    <cellStyle name="Normal_Order Correction- Confirmation" xfId="8" xr:uid="{00000000-0005-0000-0000-000009000000}"/>
    <cellStyle name="Normal_Order w-Registration" xfId="9" xr:uid="{00000000-0005-0000-0000-00000A000000}"/>
    <cellStyle name="Normal_Output Header" xfId="10" xr:uid="{00000000-0005-0000-0000-00000B000000}"/>
    <cellStyle name="Normal_Payment Acknowledgement" xfId="11" xr:uid="{00000000-0005-0000-0000-00000C000000}"/>
    <cellStyle name="Normal_Payment Record" xfId="12" xr:uid="{00000000-0005-0000-0000-00000D000000}"/>
    <cellStyle name="Normal_Position" xfId="13" xr:uid="{00000000-0005-0000-0000-00000E000000}"/>
    <cellStyle name="Normal_Registration-Activity Ackn Rej" xfId="14" xr:uid="{00000000-0005-0000-0000-00000F000000}"/>
    <cellStyle name="Normal_Reminders" xfId="15" xr:uid="{00000000-0005-0000-0000-000010000000}"/>
    <cellStyle name="Normal_Security  Request-Ackn-Reject" xfId="16" xr:uid="{00000000-0005-0000-0000-000011000000}"/>
    <cellStyle name="Normal_Security Announcement" xfId="17" xr:uid="{00000000-0005-0000-0000-000012000000}"/>
    <cellStyle name="Normal_Security General Profile" xfId="18" xr:uid="{00000000-0005-0000-0000-000013000000}"/>
    <cellStyle name="Normal_Settling Trade Detail" xfId="19" xr:uid="{00000000-0005-0000-0000-000014000000}"/>
    <cellStyle name="Normal_Valuation" xfId="20" xr:uid="{00000000-0005-0000-0000-000015000000}"/>
  </cellStyles>
  <dxfs count="1">
    <dxf>
      <font>
        <color auto="1"/>
      </font>
    </dxf>
  </dxfs>
  <tableStyles count="0" defaultTableStyle="TableStyleMedium9" defaultPivotStyle="PivotStyleLight16"/>
  <colors>
    <mruColors>
      <color rgb="FF0000FF"/>
      <color rgb="FF0066FF"/>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50"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customXml" Target="../customXml/item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4" Type="http://schemas.openxmlformats.org/officeDocument/2006/relationships/printerSettings" Target="../printerSettings/printerSettings34.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4" Type="http://schemas.openxmlformats.org/officeDocument/2006/relationships/printerSettings" Target="../printerSettings/printerSettings3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 Id="rId4" Type="http://schemas.openxmlformats.org/officeDocument/2006/relationships/printerSettings" Target="../printerSettings/printerSettings50.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3.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 Id="rId4" Type="http://schemas.openxmlformats.org/officeDocument/2006/relationships/printerSettings" Target="../printerSettings/printerSettings54.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4" Type="http://schemas.openxmlformats.org/officeDocument/2006/relationships/printerSettings" Target="../printerSettings/printerSettings5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1.bin"/><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 Id="rId4" Type="http://schemas.openxmlformats.org/officeDocument/2006/relationships/printerSettings" Target="../printerSettings/printerSettings62.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65.bin"/><Relationship Id="rId2" Type="http://schemas.openxmlformats.org/officeDocument/2006/relationships/printerSettings" Target="../printerSettings/printerSettings64.bin"/><Relationship Id="rId1" Type="http://schemas.openxmlformats.org/officeDocument/2006/relationships/printerSettings" Target="../printerSettings/printerSettings63.bin"/><Relationship Id="rId4" Type="http://schemas.openxmlformats.org/officeDocument/2006/relationships/printerSettings" Target="../printerSettings/printerSettings6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70.bin"/><Relationship Id="rId2" Type="http://schemas.openxmlformats.org/officeDocument/2006/relationships/printerSettings" Target="../printerSettings/printerSettings69.bin"/><Relationship Id="rId1" Type="http://schemas.openxmlformats.org/officeDocument/2006/relationships/printerSettings" Target="../printerSettings/printerSettings68.bin"/><Relationship Id="rId4" Type="http://schemas.openxmlformats.org/officeDocument/2006/relationships/printerSettings" Target="../printerSettings/printerSettings7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74.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 Id="rId4" Type="http://schemas.openxmlformats.org/officeDocument/2006/relationships/printerSettings" Target="../printerSettings/printerSettings75.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78.bin"/><Relationship Id="rId2" Type="http://schemas.openxmlformats.org/officeDocument/2006/relationships/printerSettings" Target="../printerSettings/printerSettings77.bin"/><Relationship Id="rId1" Type="http://schemas.openxmlformats.org/officeDocument/2006/relationships/printerSettings" Target="../printerSettings/printerSettings76.bin"/><Relationship Id="rId4" Type="http://schemas.openxmlformats.org/officeDocument/2006/relationships/printerSettings" Target="../printerSettings/printerSettings79.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82.bin"/><Relationship Id="rId2" Type="http://schemas.openxmlformats.org/officeDocument/2006/relationships/printerSettings" Target="../printerSettings/printerSettings81.bin"/><Relationship Id="rId1" Type="http://schemas.openxmlformats.org/officeDocument/2006/relationships/printerSettings" Target="../printerSettings/printerSettings80.bin"/><Relationship Id="rId4" Type="http://schemas.openxmlformats.org/officeDocument/2006/relationships/printerSettings" Target="../printerSettings/printerSettings83.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86.bin"/><Relationship Id="rId2" Type="http://schemas.openxmlformats.org/officeDocument/2006/relationships/printerSettings" Target="../printerSettings/printerSettings85.bin"/><Relationship Id="rId1" Type="http://schemas.openxmlformats.org/officeDocument/2006/relationships/printerSettings" Target="../printerSettings/printerSettings84.bin"/><Relationship Id="rId4" Type="http://schemas.openxmlformats.org/officeDocument/2006/relationships/printerSettings" Target="../printerSettings/printerSettings87.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90.bin"/><Relationship Id="rId2" Type="http://schemas.openxmlformats.org/officeDocument/2006/relationships/printerSettings" Target="../printerSettings/printerSettings89.bin"/><Relationship Id="rId1" Type="http://schemas.openxmlformats.org/officeDocument/2006/relationships/printerSettings" Target="../printerSettings/printerSettings88.bin"/><Relationship Id="rId5" Type="http://schemas.openxmlformats.org/officeDocument/2006/relationships/printerSettings" Target="../printerSettings/printerSettings91.bin"/><Relationship Id="rId4" Type="http://schemas.openxmlformats.org/officeDocument/2006/relationships/hyperlink" Target="http://www.finra.org/web/groups/industry/@ip/@reg/@notice/documents/notices/p003927.pdf" TargetMode="External"/></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93.bin"/><Relationship Id="rId1" Type="http://schemas.openxmlformats.org/officeDocument/2006/relationships/printerSettings" Target="../printerSettings/printerSettings9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95.bin"/><Relationship Id="rId1" Type="http://schemas.openxmlformats.org/officeDocument/2006/relationships/printerSettings" Target="../printerSettings/printerSettings94.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97.bin"/><Relationship Id="rId1" Type="http://schemas.openxmlformats.org/officeDocument/2006/relationships/printerSettings" Target="../printerSettings/printerSettings96.bin"/></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100.bin"/><Relationship Id="rId2" Type="http://schemas.openxmlformats.org/officeDocument/2006/relationships/printerSettings" Target="../printerSettings/printerSettings99.bin"/><Relationship Id="rId1" Type="http://schemas.openxmlformats.org/officeDocument/2006/relationships/printerSettings" Target="../printerSettings/printerSettings98.bin"/><Relationship Id="rId4" Type="http://schemas.openxmlformats.org/officeDocument/2006/relationships/printerSettings" Target="../printerSettings/printerSettings101.bin"/></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104.bin"/><Relationship Id="rId2" Type="http://schemas.openxmlformats.org/officeDocument/2006/relationships/printerSettings" Target="../printerSettings/printerSettings103.bin"/><Relationship Id="rId1" Type="http://schemas.openxmlformats.org/officeDocument/2006/relationships/printerSettings" Target="../printerSettings/printerSettings102.bin"/><Relationship Id="rId4" Type="http://schemas.openxmlformats.org/officeDocument/2006/relationships/printerSettings" Target="../printerSettings/printerSettings105.bin"/></Relationships>
</file>

<file path=xl/worksheets/_rels/sheet34.xml.rels><?xml version="1.0" encoding="UTF-8" standalone="yes"?>
<Relationships xmlns="http://schemas.openxmlformats.org/package/2006/relationships"><Relationship Id="rId3" Type="http://schemas.openxmlformats.org/officeDocument/2006/relationships/printerSettings" Target="../printerSettings/printerSettings108.bin"/><Relationship Id="rId2" Type="http://schemas.openxmlformats.org/officeDocument/2006/relationships/printerSettings" Target="../printerSettings/printerSettings107.bin"/><Relationship Id="rId1" Type="http://schemas.openxmlformats.org/officeDocument/2006/relationships/printerSettings" Target="../printerSettings/printerSettings106.bin"/><Relationship Id="rId4" Type="http://schemas.openxmlformats.org/officeDocument/2006/relationships/printerSettings" Target="../printerSettings/printerSettings109.bin"/></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112.bin"/><Relationship Id="rId2" Type="http://schemas.openxmlformats.org/officeDocument/2006/relationships/printerSettings" Target="../printerSettings/printerSettings111.bin"/><Relationship Id="rId1" Type="http://schemas.openxmlformats.org/officeDocument/2006/relationships/printerSettings" Target="../printerSettings/printerSettings110.bin"/><Relationship Id="rId4" Type="http://schemas.openxmlformats.org/officeDocument/2006/relationships/printerSettings" Target="../printerSettings/printerSettings113.bin"/></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116.bin"/><Relationship Id="rId2" Type="http://schemas.openxmlformats.org/officeDocument/2006/relationships/printerSettings" Target="../printerSettings/printerSettings115.bin"/><Relationship Id="rId1" Type="http://schemas.openxmlformats.org/officeDocument/2006/relationships/printerSettings" Target="../printerSettings/printerSettings114.bin"/><Relationship Id="rId4" Type="http://schemas.openxmlformats.org/officeDocument/2006/relationships/printerSettings" Target="../printerSettings/printerSettings117.bin"/></Relationships>
</file>

<file path=xl/worksheets/_rels/sheet37.xml.rels><?xml version="1.0" encoding="UTF-8" standalone="yes"?>
<Relationships xmlns="http://schemas.openxmlformats.org/package/2006/relationships"><Relationship Id="rId3" Type="http://schemas.openxmlformats.org/officeDocument/2006/relationships/printerSettings" Target="../printerSettings/printerSettings120.bin"/><Relationship Id="rId2" Type="http://schemas.openxmlformats.org/officeDocument/2006/relationships/printerSettings" Target="../printerSettings/printerSettings119.bin"/><Relationship Id="rId1" Type="http://schemas.openxmlformats.org/officeDocument/2006/relationships/printerSettings" Target="../printerSettings/printerSettings118.bin"/><Relationship Id="rId4" Type="http://schemas.openxmlformats.org/officeDocument/2006/relationships/printerSettings" Target="../printerSettings/printerSettings121.bin"/></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124.bin"/><Relationship Id="rId2" Type="http://schemas.openxmlformats.org/officeDocument/2006/relationships/printerSettings" Target="../printerSettings/printerSettings123.bin"/><Relationship Id="rId1" Type="http://schemas.openxmlformats.org/officeDocument/2006/relationships/printerSettings" Target="../printerSettings/printerSettings122.bin"/><Relationship Id="rId4" Type="http://schemas.openxmlformats.org/officeDocument/2006/relationships/printerSettings" Target="../printerSettings/printerSettings125.bin"/></Relationships>
</file>

<file path=xl/worksheets/_rels/sheet39.xml.rels><?xml version="1.0" encoding="UTF-8" standalone="yes"?>
<Relationships xmlns="http://schemas.openxmlformats.org/package/2006/relationships"><Relationship Id="rId3" Type="http://schemas.openxmlformats.org/officeDocument/2006/relationships/printerSettings" Target="../printerSettings/printerSettings128.bin"/><Relationship Id="rId2" Type="http://schemas.openxmlformats.org/officeDocument/2006/relationships/printerSettings" Target="../printerSettings/printerSettings127.bin"/><Relationship Id="rId1" Type="http://schemas.openxmlformats.org/officeDocument/2006/relationships/printerSettings" Target="../printerSettings/printerSettings12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printerSettings" Target="../printerSettings/printerSettings10.bin"/></Relationships>
</file>

<file path=xl/worksheets/_rels/sheet40.xml.rels><?xml version="1.0" encoding="UTF-8" standalone="yes"?>
<Relationships xmlns="http://schemas.openxmlformats.org/package/2006/relationships"><Relationship Id="rId3" Type="http://schemas.openxmlformats.org/officeDocument/2006/relationships/printerSettings" Target="../printerSettings/printerSettings131.bin"/><Relationship Id="rId2" Type="http://schemas.openxmlformats.org/officeDocument/2006/relationships/printerSettings" Target="../printerSettings/printerSettings130.bin"/><Relationship Id="rId1" Type="http://schemas.openxmlformats.org/officeDocument/2006/relationships/printerSettings" Target="../printerSettings/printerSettings129.bin"/><Relationship Id="rId4" Type="http://schemas.openxmlformats.org/officeDocument/2006/relationships/printerSettings" Target="../printerSettings/printerSettings132.bin"/></Relationships>
</file>

<file path=xl/worksheets/_rels/sheet41.xml.rels><?xml version="1.0" encoding="UTF-8" standalone="yes"?>
<Relationships xmlns="http://schemas.openxmlformats.org/package/2006/relationships"><Relationship Id="rId3" Type="http://schemas.openxmlformats.org/officeDocument/2006/relationships/printerSettings" Target="../printerSettings/printerSettings135.bin"/><Relationship Id="rId2" Type="http://schemas.openxmlformats.org/officeDocument/2006/relationships/printerSettings" Target="../printerSettings/printerSettings134.bin"/><Relationship Id="rId1" Type="http://schemas.openxmlformats.org/officeDocument/2006/relationships/printerSettings" Target="../printerSettings/printerSettings133.bin"/><Relationship Id="rId4" Type="http://schemas.openxmlformats.org/officeDocument/2006/relationships/printerSettings" Target="../printerSettings/printerSettings136.bin"/></Relationships>
</file>

<file path=xl/worksheets/_rels/sheet42.xml.rels><?xml version="1.0" encoding="UTF-8" standalone="yes"?>
<Relationships xmlns="http://schemas.openxmlformats.org/package/2006/relationships"><Relationship Id="rId3" Type="http://schemas.openxmlformats.org/officeDocument/2006/relationships/printerSettings" Target="../printerSettings/printerSettings139.bin"/><Relationship Id="rId2" Type="http://schemas.openxmlformats.org/officeDocument/2006/relationships/printerSettings" Target="../printerSettings/printerSettings138.bin"/><Relationship Id="rId1" Type="http://schemas.openxmlformats.org/officeDocument/2006/relationships/printerSettings" Target="../printerSettings/printerSettings137.bin"/><Relationship Id="rId4" Type="http://schemas.openxmlformats.org/officeDocument/2006/relationships/printerSettings" Target="../printerSettings/printerSettings140.bin"/></Relationships>
</file>

<file path=xl/worksheets/_rels/sheet43.xml.rels><?xml version="1.0" encoding="UTF-8" standalone="yes"?>
<Relationships xmlns="http://schemas.openxmlformats.org/package/2006/relationships"><Relationship Id="rId3" Type="http://schemas.openxmlformats.org/officeDocument/2006/relationships/printerSettings" Target="../printerSettings/printerSettings143.bin"/><Relationship Id="rId2" Type="http://schemas.openxmlformats.org/officeDocument/2006/relationships/printerSettings" Target="../printerSettings/printerSettings142.bin"/><Relationship Id="rId1" Type="http://schemas.openxmlformats.org/officeDocument/2006/relationships/printerSettings" Target="../printerSettings/printerSettings141.bin"/><Relationship Id="rId4" Type="http://schemas.openxmlformats.org/officeDocument/2006/relationships/printerSettings" Target="../printerSettings/printerSettings144.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145.bin"/></Relationships>
</file>

<file path=xl/worksheets/_rels/sheet45.xml.rels><?xml version="1.0" encoding="UTF-8" standalone="yes"?>
<Relationships xmlns="http://schemas.openxmlformats.org/package/2006/relationships"><Relationship Id="rId3" Type="http://schemas.openxmlformats.org/officeDocument/2006/relationships/printerSettings" Target="../printerSettings/printerSettings148.bin"/><Relationship Id="rId2" Type="http://schemas.openxmlformats.org/officeDocument/2006/relationships/printerSettings" Target="../printerSettings/printerSettings147.bin"/><Relationship Id="rId1" Type="http://schemas.openxmlformats.org/officeDocument/2006/relationships/printerSettings" Target="../printerSettings/printerSettings146.bin"/><Relationship Id="rId4" Type="http://schemas.openxmlformats.org/officeDocument/2006/relationships/printerSettings" Target="../printerSettings/printerSettings14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printerSettings" Target="../printerSettings/printerSettings18.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4" Type="http://schemas.openxmlformats.org/officeDocument/2006/relationships/printerSettings" Target="../printerSettings/printerSettings2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4" Type="http://schemas.openxmlformats.org/officeDocument/2006/relationships/printerSettings" Target="../printerSettings/printerSettings3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2"/>
  <dimension ref="A1:C46"/>
  <sheetViews>
    <sheetView tabSelected="1" zoomScaleNormal="100" workbookViewId="0"/>
  </sheetViews>
  <sheetFormatPr defaultRowHeight="12.75"/>
  <cols>
    <col min="1" max="1" width="28.5703125" style="67" bestFit="1" customWidth="1"/>
    <col min="2" max="2" width="13.140625" style="67" customWidth="1"/>
  </cols>
  <sheetData>
    <row r="1" spans="1:2" ht="18.75">
      <c r="A1" s="116" t="s">
        <v>0</v>
      </c>
      <c r="B1"/>
    </row>
    <row r="3" spans="1:2" ht="15.75">
      <c r="A3" s="94" t="s">
        <v>1</v>
      </c>
      <c r="B3" s="67" t="s">
        <v>2</v>
      </c>
    </row>
    <row r="4" spans="1:2">
      <c r="A4" s="117" t="s">
        <v>3</v>
      </c>
    </row>
    <row r="5" spans="1:2">
      <c r="A5" s="117" t="s">
        <v>4</v>
      </c>
    </row>
    <row r="6" spans="1:2">
      <c r="A6" s="146" t="s">
        <v>5</v>
      </c>
    </row>
    <row r="7" spans="1:2">
      <c r="A7" s="146" t="s">
        <v>6</v>
      </c>
    </row>
    <row r="8" spans="1:2">
      <c r="A8" s="146" t="s">
        <v>7</v>
      </c>
    </row>
    <row r="9" spans="1:2">
      <c r="A9" s="146" t="s">
        <v>8</v>
      </c>
    </row>
    <row r="10" spans="1:2">
      <c r="A10" s="146" t="s">
        <v>9</v>
      </c>
    </row>
    <row r="11" spans="1:2">
      <c r="A11" s="146" t="s">
        <v>10</v>
      </c>
    </row>
    <row r="12" spans="1:2">
      <c r="A12" s="146" t="s">
        <v>11</v>
      </c>
      <c r="B12" s="202"/>
    </row>
    <row r="13" spans="1:2">
      <c r="A13" s="146" t="s">
        <v>12</v>
      </c>
      <c r="B13" s="202"/>
    </row>
    <row r="14" spans="1:2">
      <c r="A14" s="146" t="s">
        <v>13</v>
      </c>
      <c r="B14" s="84"/>
    </row>
    <row r="15" spans="1:2">
      <c r="A15" s="147" t="s">
        <v>14</v>
      </c>
      <c r="B15" s="84"/>
    </row>
    <row r="16" spans="1:2">
      <c r="A16" s="147" t="s">
        <v>15</v>
      </c>
      <c r="B16" s="84"/>
    </row>
    <row r="17" spans="1:3">
      <c r="A17" s="147" t="s">
        <v>16</v>
      </c>
      <c r="B17" s="84"/>
    </row>
    <row r="18" spans="1:3">
      <c r="A18" s="147" t="s">
        <v>17</v>
      </c>
    </row>
    <row r="19" spans="1:3">
      <c r="A19" s="146" t="s">
        <v>18</v>
      </c>
    </row>
    <row r="20" spans="1:3">
      <c r="A20" s="146" t="s">
        <v>19</v>
      </c>
      <c r="B20" s="84"/>
      <c r="C20" s="85"/>
    </row>
    <row r="21" spans="1:3">
      <c r="A21" s="146" t="s">
        <v>20</v>
      </c>
    </row>
    <row r="22" spans="1:3">
      <c r="A22" s="146" t="s">
        <v>21</v>
      </c>
    </row>
    <row r="23" spans="1:3">
      <c r="A23" s="146" t="s">
        <v>22</v>
      </c>
    </row>
    <row r="24" spans="1:3">
      <c r="A24" s="146" t="s">
        <v>23</v>
      </c>
    </row>
    <row r="25" spans="1:3">
      <c r="A25" s="146" t="s">
        <v>24</v>
      </c>
      <c r="B25" s="84"/>
    </row>
    <row r="26" spans="1:3">
      <c r="A26" s="146" t="s">
        <v>25</v>
      </c>
    </row>
    <row r="27" spans="1:3">
      <c r="A27" s="146" t="s">
        <v>26</v>
      </c>
    </row>
    <row r="28" spans="1:3">
      <c r="A28" s="146" t="s">
        <v>27</v>
      </c>
    </row>
    <row r="29" spans="1:3">
      <c r="A29" s="146" t="s">
        <v>28</v>
      </c>
    </row>
    <row r="30" spans="1:3">
      <c r="A30" s="146" t="s">
        <v>29</v>
      </c>
      <c r="B30" s="84"/>
    </row>
    <row r="31" spans="1:3">
      <c r="A31" s="146" t="s">
        <v>30</v>
      </c>
      <c r="B31" s="84"/>
    </row>
    <row r="32" spans="1:3">
      <c r="A32" s="146" t="s">
        <v>31</v>
      </c>
    </row>
    <row r="33" spans="1:2">
      <c r="A33" s="146" t="s">
        <v>32</v>
      </c>
    </row>
    <row r="34" spans="1:2">
      <c r="A34" s="146" t="s">
        <v>33</v>
      </c>
    </row>
    <row r="35" spans="1:2">
      <c r="A35" s="146" t="s">
        <v>34</v>
      </c>
    </row>
    <row r="36" spans="1:2">
      <c r="A36" s="146" t="s">
        <v>35</v>
      </c>
    </row>
    <row r="37" spans="1:2">
      <c r="A37" s="146" t="s">
        <v>36</v>
      </c>
    </row>
    <row r="38" spans="1:2">
      <c r="A38" s="117" t="s">
        <v>37</v>
      </c>
    </row>
    <row r="39" spans="1:2">
      <c r="A39" s="117" t="s">
        <v>38</v>
      </c>
    </row>
    <row r="40" spans="1:2">
      <c r="A40" s="117" t="s">
        <v>39</v>
      </c>
    </row>
    <row r="41" spans="1:2">
      <c r="A41" s="117" t="s">
        <v>40</v>
      </c>
    </row>
    <row r="42" spans="1:2">
      <c r="A42" s="117" t="s">
        <v>41</v>
      </c>
    </row>
    <row r="43" spans="1:2">
      <c r="A43" s="117" t="s">
        <v>42</v>
      </c>
    </row>
    <row r="44" spans="1:2">
      <c r="A44" s="203" t="s">
        <v>43</v>
      </c>
    </row>
    <row r="45" spans="1:2">
      <c r="A45" s="117" t="s">
        <v>44</v>
      </c>
      <c r="B45" s="115"/>
    </row>
    <row r="46" spans="1:2">
      <c r="A46" s="146" t="s">
        <v>45</v>
      </c>
    </row>
  </sheetData>
  <customSheetViews>
    <customSheetView guid="{EE821439-75E3-4A63-A3B6-BCBD88C611ED}" showPageBreaks="1">
      <pageMargins left="0" right="0" top="0" bottom="0" header="0" footer="0"/>
      <pageSetup orientation="portrait" r:id="rId1"/>
    </customSheetView>
    <customSheetView guid="{02149C7A-8138-4D93-95DB-BA5C87F38634}">
      <pageMargins left="0" right="0" top="0" bottom="0" header="0" footer="0"/>
      <pageSetup orientation="portrait" r:id="rId2"/>
    </customSheetView>
  </customSheetViews>
  <hyperlinks>
    <hyperlink ref="A5" location="'AIP Record Types-Num'!A1" display="AIP Record Types-Num" xr:uid="{00000000-0004-0000-0000-000000000000}"/>
    <hyperlink ref="A8" location="'Security Contact'!A1" display="Security Contact" xr:uid="{00000000-0004-0000-0000-000001000000}"/>
    <hyperlink ref="A9" location="Position!A1" display="Position" xr:uid="{00000000-0004-0000-0000-000002000000}"/>
    <hyperlink ref="A12" location="Commission!A1" display="Commission" xr:uid="{00000000-0004-0000-0000-000003000000}"/>
    <hyperlink ref="A26" location="'Payment Record'!A1" display="Payment Record" xr:uid="{00000000-0004-0000-0000-000004000000}"/>
    <hyperlink ref="A27" location="'Payment Acknowledgement'!A1" display="Payment Acknowledgement" xr:uid="{00000000-0004-0000-0000-000005000000}"/>
    <hyperlink ref="A28" location="'Security Request-Ackn-Reject'!A1" display="Security Request-Ackn-Reject" xr:uid="{00000000-0004-0000-0000-000006000000}"/>
    <hyperlink ref="A29" location="Valuation!A1" display="Valuation" xr:uid="{00000000-0004-0000-0000-000007000000}"/>
    <hyperlink ref="A34" location="'Broadcast Message'!A1" display="Broadcast Message" xr:uid="{00000000-0004-0000-0000-000008000000}"/>
    <hyperlink ref="A35" location="'Settling Trade Detail'!A1" display="Settling Trade Detail" xr:uid="{00000000-0004-0000-0000-000009000000}"/>
    <hyperlink ref="A36" location="'Settling Trade Trailer'!A1" display="Settling Trade Trailer" xr:uid="{00000000-0004-0000-0000-00000A000000}"/>
    <hyperlink ref="A37" location="'Settlement Grand Total Trailer'!A1" display="Settlement Grand Total Trailer" xr:uid="{00000000-0004-0000-0000-00000B000000}"/>
    <hyperlink ref="A38" location="'DataTrak Header'!A1" display="DataTrak Header" xr:uid="{00000000-0004-0000-0000-00000C000000}"/>
    <hyperlink ref="A39" location="'DataTrak Trailer'!A1" display="DataTrak Trailer" xr:uid="{00000000-0004-0000-0000-00000D000000}"/>
    <hyperlink ref="A41" location="'Application Header'!A1" display="Application Header" xr:uid="{00000000-0004-0000-0000-00000E000000}"/>
    <hyperlink ref="A42" location="'Application Trailer'!A1" display="Application Trailer" xr:uid="{00000000-0004-0000-0000-00000F000000}"/>
    <hyperlink ref="A43" location="'Total&quot;Other&quot;Transactions'!A1" display="Total&quot;Other&quot;Transactions" xr:uid="{00000000-0004-0000-0000-000010000000}"/>
    <hyperlink ref="A33" location="Reminders!A1" display="Reminders" xr:uid="{00000000-0004-0000-0000-000011000000}"/>
    <hyperlink ref="A40" location="'AutoRoute Header'!A1" display="Autoroute Header" xr:uid="{00000000-0004-0000-0000-000012000000}"/>
    <hyperlink ref="A4" location="'AIP Record Types-Alpha'!A1" display="AIP Record Types-Alpha" xr:uid="{00000000-0004-0000-0000-000013000000}"/>
    <hyperlink ref="A30" location="'Account Transfer'!A1" display="Account Transfer" xr:uid="{00000000-0004-0000-0000-000014000000}"/>
    <hyperlink ref="A31" location="'Transfer Ackn-Reject-Exit'!A1" display="Transfer Ackn-Reject-Exit" xr:uid="{00000000-0004-0000-0000-000015000000}"/>
    <hyperlink ref="A32" location="'Transfer ConfirmationCorrection'!Print_Titles" display="Transfer Confirmation" xr:uid="{00000000-0004-0000-0000-000016000000}"/>
    <hyperlink ref="A6" location="'Security General Profile'!A1" display="Security General Profile" xr:uid="{00000000-0004-0000-0000-000017000000}"/>
    <hyperlink ref="A7" location="'Security Announcement'!A1" display="Security Announcement" xr:uid="{00000000-0004-0000-0000-000018000000}"/>
    <hyperlink ref="A10" location="'Activity Distribution'!A1" display="Activity Distribution" xr:uid="{00000000-0004-0000-0000-000019000000}"/>
    <hyperlink ref="A11" location="'Activity Transaction Types'!A1" display="Activity Transaction Types" xr:uid="{00000000-0004-0000-0000-00001A000000}"/>
    <hyperlink ref="A24" location="'Registration-Activity Ackn Rej'!A1" display="Registration-Activity Ackn Rej" xr:uid="{00000000-0004-0000-0000-00001B000000}"/>
    <hyperlink ref="A18" location="Order!A1" display="Order" xr:uid="{00000000-0004-0000-0000-00001C000000}"/>
    <hyperlink ref="A19" location="'Order w-Registration'!A1" display="Order w-Registration" xr:uid="{00000000-0004-0000-0000-00001D000000}"/>
    <hyperlink ref="A21" location="'Order Correction-Confirmation'!A1" display="Order Correction-Confirmation" xr:uid="{00000000-0004-0000-0000-00001E000000}"/>
    <hyperlink ref="A20" location="'Order Ackn-Reject-Exit'!A1" display="Order Ackn-Reject-Exit" xr:uid="{00000000-0004-0000-0000-00001F000000}"/>
    <hyperlink ref="A22" location="'Acct. Registration-Maintenance'!A1" display="Acct. Registration-Maintenance" xr:uid="{00000000-0004-0000-0000-000020000000}"/>
    <hyperlink ref="A25" location="'Exchange-Switch'!A1" display="Exchange-Switch" xr:uid="{00000000-0004-0000-0000-000021000000}"/>
    <hyperlink ref="A46" location="'NSCC Reject Reason Codes'!A1" display="NSCC Reject Reason Codes" xr:uid="{00000000-0004-0000-0000-000022000000}"/>
    <hyperlink ref="A13" location="'Account Types'!A1" display="Account Types" xr:uid="{00000000-0004-0000-0000-000023000000}"/>
    <hyperlink ref="A44" location="Firm_Fund_Reject_Reason_Codes" display="Firm-Fund Reject Reason Codes" xr:uid="{00000000-0004-0000-0000-000024000000}"/>
    <hyperlink ref="A14" location="'Electronic Documentation'!Print_Titles" display="Electronic Documentation" xr:uid="{00000000-0004-0000-0000-000025000000}"/>
    <hyperlink ref="A15" location="Electronic_Document_Manifest" display="Electronic Document Manifest" xr:uid="{00000000-0004-0000-0000-000026000000}"/>
    <hyperlink ref="A45" location="'NSCC Soft Reason Codes'!A1" display="NSCC Soft Reason Codes" xr:uid="{00000000-0004-0000-0000-000027000000}"/>
    <hyperlink ref="A23" location="'Backup Withholding Indicators'!A1" display="Backup Withholding Indicators" xr:uid="{00000000-0004-0000-0000-000028000000}"/>
    <hyperlink ref="A16" location="Document_Transfer_Manifest" display="Document Transfer Manifest" xr:uid="{388D4A81-68AA-4383-BFDB-66C8C2C7951B}"/>
    <hyperlink ref="A17" location="Document_Transfer_Acknowledgement___Reject" display="Document Transfer Ackn - Reject" xr:uid="{006CBBFE-1A84-4321-989B-87990441C0B7}"/>
  </hyperlinks>
  <pageMargins left="0.7" right="0.7" top="0.75" bottom="0.75" header="0.3" footer="0.3"/>
  <pageSetup orientation="portrait" r:id="rId3"/>
  <headerFooter>
    <oddFooter>&amp;L&amp;1#&amp;"Arial"&amp;10&amp;K737373DTCC Public (White)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D76"/>
  <sheetViews>
    <sheetView zoomScaleNormal="100" workbookViewId="0"/>
  </sheetViews>
  <sheetFormatPr defaultColWidth="9.140625" defaultRowHeight="12.75"/>
  <cols>
    <col min="1" max="1" width="45.7109375" style="3" customWidth="1"/>
    <col min="2" max="2" width="69" style="43" customWidth="1"/>
    <col min="3" max="3" width="32.140625" style="73" customWidth="1"/>
    <col min="4" max="4" width="20" style="3" customWidth="1"/>
    <col min="5" max="16384" width="9.140625" style="3"/>
  </cols>
  <sheetData>
    <row r="1" spans="1:4" ht="18.75" customHeight="1">
      <c r="A1" s="65" t="s">
        <v>10</v>
      </c>
      <c r="B1" s="66" t="s">
        <v>47</v>
      </c>
    </row>
    <row r="2" spans="1:4" s="14" customFormat="1" ht="29.45" customHeight="1">
      <c r="A2" s="180" t="s">
        <v>1122</v>
      </c>
      <c r="B2" s="181" t="s">
        <v>1220</v>
      </c>
      <c r="C2" s="179" t="s">
        <v>1221</v>
      </c>
      <c r="D2" s="179" t="s">
        <v>1222</v>
      </c>
    </row>
    <row r="3" spans="1:4" s="4" customFormat="1" ht="12">
      <c r="A3" s="4" t="s">
        <v>1223</v>
      </c>
      <c r="B3" s="2" t="s">
        <v>1224</v>
      </c>
      <c r="C3" s="95" t="s">
        <v>1225</v>
      </c>
      <c r="D3" s="73" t="s">
        <v>1226</v>
      </c>
    </row>
    <row r="4" spans="1:4" s="4" customFormat="1" ht="12">
      <c r="A4" s="4" t="s">
        <v>1227</v>
      </c>
      <c r="B4" s="2" t="s">
        <v>1228</v>
      </c>
      <c r="C4" s="73" t="s">
        <v>1229</v>
      </c>
      <c r="D4" s="73" t="s">
        <v>1226</v>
      </c>
    </row>
    <row r="5" spans="1:4" s="4" customFormat="1" ht="12">
      <c r="A5" s="4" t="s">
        <v>1230</v>
      </c>
      <c r="B5" s="2" t="s">
        <v>1231</v>
      </c>
      <c r="C5" s="73" t="s">
        <v>1229</v>
      </c>
      <c r="D5" s="73" t="s">
        <v>1226</v>
      </c>
    </row>
    <row r="6" spans="1:4" s="4" customFormat="1" ht="12">
      <c r="A6" s="4" t="s">
        <v>1232</v>
      </c>
      <c r="B6" s="2" t="s">
        <v>1233</v>
      </c>
      <c r="C6" s="95" t="s">
        <v>1225</v>
      </c>
      <c r="D6" s="73" t="s">
        <v>1226</v>
      </c>
    </row>
    <row r="7" spans="1:4" s="4" customFormat="1" ht="12">
      <c r="A7" s="4" t="s">
        <v>1234</v>
      </c>
      <c r="B7" s="2" t="s">
        <v>1235</v>
      </c>
      <c r="C7" s="95" t="s">
        <v>1225</v>
      </c>
      <c r="D7" s="73" t="s">
        <v>1226</v>
      </c>
    </row>
    <row r="8" spans="1:4" s="4" customFormat="1" ht="24">
      <c r="A8" s="4" t="s">
        <v>1236</v>
      </c>
      <c r="B8" s="2" t="s">
        <v>1237</v>
      </c>
      <c r="C8" s="95" t="s">
        <v>1225</v>
      </c>
      <c r="D8" s="73" t="s">
        <v>1226</v>
      </c>
    </row>
    <row r="9" spans="1:4" s="4" customFormat="1" ht="12">
      <c r="A9" s="4" t="s">
        <v>1238</v>
      </c>
      <c r="B9" s="2" t="s">
        <v>1239</v>
      </c>
      <c r="C9" s="73" t="s">
        <v>1229</v>
      </c>
      <c r="D9" s="73" t="s">
        <v>1226</v>
      </c>
    </row>
    <row r="10" spans="1:4" s="4" customFormat="1" ht="24">
      <c r="A10" s="4" t="s">
        <v>1240</v>
      </c>
      <c r="B10" s="2" t="s">
        <v>1241</v>
      </c>
      <c r="C10" s="95" t="s">
        <v>1225</v>
      </c>
      <c r="D10" s="73" t="s">
        <v>1226</v>
      </c>
    </row>
    <row r="11" spans="1:4" s="4" customFormat="1" ht="12">
      <c r="A11" s="4" t="s">
        <v>1242</v>
      </c>
      <c r="B11" s="2" t="s">
        <v>1243</v>
      </c>
      <c r="C11" s="95" t="s">
        <v>1225</v>
      </c>
      <c r="D11" s="73" t="s">
        <v>1226</v>
      </c>
    </row>
    <row r="12" spans="1:4" s="4" customFormat="1" ht="12">
      <c r="A12" s="4" t="s">
        <v>1244</v>
      </c>
      <c r="B12" s="2" t="s">
        <v>1245</v>
      </c>
      <c r="C12" s="95" t="s">
        <v>1225</v>
      </c>
      <c r="D12" s="73" t="s">
        <v>1226</v>
      </c>
    </row>
    <row r="13" spans="1:4" s="4" customFormat="1" ht="12">
      <c r="A13" s="4" t="s">
        <v>1246</v>
      </c>
      <c r="B13" s="2" t="s">
        <v>1247</v>
      </c>
      <c r="C13" s="95" t="s">
        <v>1225</v>
      </c>
      <c r="D13" s="73" t="s">
        <v>1226</v>
      </c>
    </row>
    <row r="14" spans="1:4" s="4" customFormat="1" ht="12">
      <c r="A14" s="4" t="s">
        <v>1248</v>
      </c>
      <c r="B14" s="2" t="s">
        <v>1249</v>
      </c>
      <c r="C14" s="73" t="s">
        <v>1226</v>
      </c>
      <c r="D14" s="73" t="s">
        <v>1226</v>
      </c>
    </row>
    <row r="15" spans="1:4" s="4" customFormat="1" ht="12">
      <c r="A15" s="4" t="s">
        <v>1250</v>
      </c>
      <c r="B15" s="2" t="s">
        <v>1251</v>
      </c>
      <c r="C15" s="95" t="s">
        <v>1225</v>
      </c>
      <c r="D15" s="73" t="s">
        <v>1226</v>
      </c>
    </row>
    <row r="16" spans="1:4" s="4" customFormat="1" ht="12">
      <c r="A16" s="4" t="s">
        <v>1252</v>
      </c>
      <c r="B16" s="2" t="s">
        <v>1253</v>
      </c>
      <c r="C16" s="95" t="s">
        <v>1225</v>
      </c>
      <c r="D16" s="73" t="s">
        <v>1226</v>
      </c>
    </row>
    <row r="17" spans="1:4" s="4" customFormat="1" ht="12">
      <c r="A17" s="4" t="s">
        <v>1254</v>
      </c>
      <c r="B17" s="2" t="s">
        <v>1255</v>
      </c>
      <c r="C17" s="95" t="s">
        <v>1225</v>
      </c>
      <c r="D17" s="73" t="s">
        <v>1226</v>
      </c>
    </row>
    <row r="18" spans="1:4" s="4" customFormat="1" ht="12">
      <c r="A18" s="4" t="s">
        <v>1256</v>
      </c>
      <c r="B18" s="2" t="s">
        <v>1257</v>
      </c>
      <c r="C18" s="95" t="s">
        <v>1225</v>
      </c>
      <c r="D18" s="73" t="s">
        <v>1226</v>
      </c>
    </row>
    <row r="19" spans="1:4" s="4" customFormat="1" ht="12" customHeight="1">
      <c r="A19" s="4" t="s">
        <v>1258</v>
      </c>
      <c r="B19" s="2" t="s">
        <v>1259</v>
      </c>
      <c r="C19" s="95" t="s">
        <v>1225</v>
      </c>
      <c r="D19" s="73" t="s">
        <v>1226</v>
      </c>
    </row>
    <row r="20" spans="1:4" s="4" customFormat="1" ht="12">
      <c r="A20" s="4" t="s">
        <v>1260</v>
      </c>
      <c r="B20" s="2" t="s">
        <v>1261</v>
      </c>
      <c r="C20" s="95" t="s">
        <v>1225</v>
      </c>
      <c r="D20" s="73" t="s">
        <v>1226</v>
      </c>
    </row>
    <row r="21" spans="1:4" s="4" customFormat="1" ht="12">
      <c r="A21" s="4" t="s">
        <v>1262</v>
      </c>
      <c r="B21" s="2" t="s">
        <v>1263</v>
      </c>
      <c r="C21" s="95" t="s">
        <v>1225</v>
      </c>
      <c r="D21" s="73" t="s">
        <v>1226</v>
      </c>
    </row>
    <row r="22" spans="1:4" s="4" customFormat="1" ht="12">
      <c r="A22" s="4" t="s">
        <v>1264</v>
      </c>
      <c r="B22" s="2" t="s">
        <v>1265</v>
      </c>
      <c r="C22" s="95" t="s">
        <v>1225</v>
      </c>
      <c r="D22" s="73" t="s">
        <v>1226</v>
      </c>
    </row>
    <row r="23" spans="1:4" s="4" customFormat="1" ht="12">
      <c r="A23" s="4" t="s">
        <v>1266</v>
      </c>
      <c r="B23" s="2" t="s">
        <v>1267</v>
      </c>
      <c r="C23" s="95" t="s">
        <v>1225</v>
      </c>
      <c r="D23" s="73" t="s">
        <v>1226</v>
      </c>
    </row>
    <row r="24" spans="1:4" s="4" customFormat="1" ht="12">
      <c r="A24" s="4" t="s">
        <v>1268</v>
      </c>
      <c r="B24" s="2" t="s">
        <v>1269</v>
      </c>
      <c r="C24" s="95" t="s">
        <v>1225</v>
      </c>
      <c r="D24" s="73" t="s">
        <v>1226</v>
      </c>
    </row>
    <row r="25" spans="1:4" s="4" customFormat="1" ht="12">
      <c r="A25" s="4" t="s">
        <v>1270</v>
      </c>
      <c r="B25" s="2" t="s">
        <v>1271</v>
      </c>
      <c r="C25" s="95" t="s">
        <v>1225</v>
      </c>
      <c r="D25" s="73" t="s">
        <v>1226</v>
      </c>
    </row>
    <row r="26" spans="1:4" s="4" customFormat="1" ht="12">
      <c r="A26" s="4" t="s">
        <v>1272</v>
      </c>
      <c r="B26" s="2" t="s">
        <v>1273</v>
      </c>
      <c r="C26" s="95" t="s">
        <v>1225</v>
      </c>
      <c r="D26" s="73" t="s">
        <v>1226</v>
      </c>
    </row>
    <row r="27" spans="1:4" s="4" customFormat="1" ht="12">
      <c r="A27" s="4" t="s">
        <v>1274</v>
      </c>
      <c r="B27" s="2" t="s">
        <v>1275</v>
      </c>
      <c r="C27" s="95" t="s">
        <v>1225</v>
      </c>
      <c r="D27" s="73" t="s">
        <v>1226</v>
      </c>
    </row>
    <row r="28" spans="1:4" s="4" customFormat="1" ht="24">
      <c r="A28" s="4" t="s">
        <v>1276</v>
      </c>
      <c r="B28" s="2" t="s">
        <v>1277</v>
      </c>
      <c r="C28" s="73" t="s">
        <v>1226</v>
      </c>
      <c r="D28" s="73" t="s">
        <v>1226</v>
      </c>
    </row>
    <row r="29" spans="1:4" s="4" customFormat="1" ht="12">
      <c r="A29" s="4" t="s">
        <v>1278</v>
      </c>
      <c r="B29" s="2" t="s">
        <v>1279</v>
      </c>
      <c r="C29" s="73" t="s">
        <v>1226</v>
      </c>
      <c r="D29" s="73" t="s">
        <v>1226</v>
      </c>
    </row>
    <row r="30" spans="1:4" s="4" customFormat="1" ht="24">
      <c r="A30" s="4" t="s">
        <v>1280</v>
      </c>
      <c r="B30" s="2" t="s">
        <v>1281</v>
      </c>
      <c r="C30" s="73" t="s">
        <v>1226</v>
      </c>
      <c r="D30" s="73" t="s">
        <v>1226</v>
      </c>
    </row>
    <row r="31" spans="1:4" s="4" customFormat="1" ht="12">
      <c r="A31" s="4" t="s">
        <v>1282</v>
      </c>
      <c r="B31" s="2" t="s">
        <v>1283</v>
      </c>
      <c r="C31" s="73" t="s">
        <v>1226</v>
      </c>
      <c r="D31" s="73" t="s">
        <v>1226</v>
      </c>
    </row>
    <row r="32" spans="1:4" s="4" customFormat="1" ht="12">
      <c r="A32" s="4" t="s">
        <v>1284</v>
      </c>
      <c r="B32" s="2" t="s">
        <v>1285</v>
      </c>
      <c r="C32" s="95" t="s">
        <v>1225</v>
      </c>
      <c r="D32" s="73" t="s">
        <v>1226</v>
      </c>
    </row>
    <row r="33" spans="1:4" s="4" customFormat="1" ht="12">
      <c r="A33" s="4" t="s">
        <v>1286</v>
      </c>
      <c r="B33" s="2" t="s">
        <v>1287</v>
      </c>
      <c r="C33" s="95" t="s">
        <v>1225</v>
      </c>
      <c r="D33" s="73" t="s">
        <v>1226</v>
      </c>
    </row>
    <row r="34" spans="1:4" s="4" customFormat="1" ht="12">
      <c r="A34" s="4" t="s">
        <v>1288</v>
      </c>
      <c r="B34" s="2" t="s">
        <v>1289</v>
      </c>
      <c r="C34" s="95" t="s">
        <v>1225</v>
      </c>
      <c r="D34" s="73" t="s">
        <v>1226</v>
      </c>
    </row>
    <row r="35" spans="1:4" s="4" customFormat="1" ht="12">
      <c r="A35" s="4" t="s">
        <v>1290</v>
      </c>
      <c r="B35" s="2" t="s">
        <v>1291</v>
      </c>
      <c r="C35" s="95" t="s">
        <v>1225</v>
      </c>
      <c r="D35" s="73" t="s">
        <v>1226</v>
      </c>
    </row>
    <row r="36" spans="1:4" s="4" customFormat="1" ht="24">
      <c r="A36" s="4" t="s">
        <v>1292</v>
      </c>
      <c r="B36" s="2" t="s">
        <v>1293</v>
      </c>
      <c r="C36" s="73" t="s">
        <v>1226</v>
      </c>
      <c r="D36" s="73" t="s">
        <v>1226</v>
      </c>
    </row>
    <row r="37" spans="1:4" s="4" customFormat="1" ht="24">
      <c r="A37" s="4" t="s">
        <v>1294</v>
      </c>
      <c r="B37" s="2" t="s">
        <v>1295</v>
      </c>
      <c r="C37" s="73" t="s">
        <v>1226</v>
      </c>
      <c r="D37" s="73" t="s">
        <v>1226</v>
      </c>
    </row>
    <row r="38" spans="1:4" s="4" customFormat="1" ht="12">
      <c r="A38" s="4" t="s">
        <v>1296</v>
      </c>
      <c r="B38" s="2" t="s">
        <v>1297</v>
      </c>
      <c r="C38" s="73" t="s">
        <v>1226</v>
      </c>
      <c r="D38" s="73" t="s">
        <v>1226</v>
      </c>
    </row>
    <row r="39" spans="1:4" s="4" customFormat="1" ht="12">
      <c r="A39" s="4" t="s">
        <v>1298</v>
      </c>
      <c r="B39" s="2" t="s">
        <v>1299</v>
      </c>
      <c r="C39" s="73" t="s">
        <v>1226</v>
      </c>
      <c r="D39" s="73" t="s">
        <v>1226</v>
      </c>
    </row>
    <row r="40" spans="1:4" s="4" customFormat="1" ht="12">
      <c r="A40" s="4" t="s">
        <v>1300</v>
      </c>
      <c r="B40" s="2" t="s">
        <v>1301</v>
      </c>
      <c r="C40" s="73" t="s">
        <v>1226</v>
      </c>
      <c r="D40" s="73" t="s">
        <v>1226</v>
      </c>
    </row>
    <row r="41" spans="1:4" s="4" customFormat="1" ht="24">
      <c r="A41" s="4" t="s">
        <v>1302</v>
      </c>
      <c r="B41" s="2" t="s">
        <v>1303</v>
      </c>
      <c r="C41" s="73" t="s">
        <v>1226</v>
      </c>
      <c r="D41" s="73" t="s">
        <v>1226</v>
      </c>
    </row>
    <row r="42" spans="1:4" s="4" customFormat="1" ht="24">
      <c r="A42" s="4" t="s">
        <v>1304</v>
      </c>
      <c r="B42" s="2" t="s">
        <v>1305</v>
      </c>
      <c r="C42" s="95" t="s">
        <v>1225</v>
      </c>
      <c r="D42" s="73" t="s">
        <v>1226</v>
      </c>
    </row>
    <row r="43" spans="1:4" s="4" customFormat="1" ht="12">
      <c r="A43" s="4" t="s">
        <v>1306</v>
      </c>
      <c r="B43" s="2" t="s">
        <v>1307</v>
      </c>
      <c r="C43" s="95" t="s">
        <v>1225</v>
      </c>
      <c r="D43" s="73" t="s">
        <v>1226</v>
      </c>
    </row>
    <row r="44" spans="1:4" s="4" customFormat="1" ht="27" customHeight="1">
      <c r="A44" s="4" t="s">
        <v>1308</v>
      </c>
      <c r="B44" s="2" t="s">
        <v>1309</v>
      </c>
      <c r="C44" s="95" t="s">
        <v>1225</v>
      </c>
      <c r="D44" s="73" t="s">
        <v>1226</v>
      </c>
    </row>
    <row r="45" spans="1:4" s="4" customFormat="1" ht="12">
      <c r="A45" s="4" t="s">
        <v>1310</v>
      </c>
      <c r="B45" s="2" t="s">
        <v>1311</v>
      </c>
      <c r="C45" s="95" t="s">
        <v>1225</v>
      </c>
      <c r="D45" s="73" t="s">
        <v>1226</v>
      </c>
    </row>
    <row r="46" spans="1:4" s="4" customFormat="1" ht="12">
      <c r="A46" s="4" t="s">
        <v>1312</v>
      </c>
      <c r="B46" s="2" t="s">
        <v>1313</v>
      </c>
      <c r="C46" s="95" t="s">
        <v>1225</v>
      </c>
      <c r="D46" s="73" t="s">
        <v>1226</v>
      </c>
    </row>
    <row r="47" spans="1:4" s="4" customFormat="1" ht="12">
      <c r="A47" s="4" t="s">
        <v>1314</v>
      </c>
      <c r="B47" s="102" t="s">
        <v>1315</v>
      </c>
      <c r="C47" s="95" t="s">
        <v>1225</v>
      </c>
      <c r="D47" s="73" t="s">
        <v>1226</v>
      </c>
    </row>
    <row r="48" spans="1:4" s="4" customFormat="1" ht="12">
      <c r="A48" s="4" t="s">
        <v>1316</v>
      </c>
      <c r="B48" s="102" t="s">
        <v>1317</v>
      </c>
      <c r="C48" s="95" t="s">
        <v>1225</v>
      </c>
      <c r="D48" s="73" t="s">
        <v>1226</v>
      </c>
    </row>
    <row r="49" spans="1:4" s="4" customFormat="1" ht="12">
      <c r="A49" s="4" t="s">
        <v>1318</v>
      </c>
      <c r="B49" s="2" t="s">
        <v>1319</v>
      </c>
      <c r="C49" s="95" t="s">
        <v>1225</v>
      </c>
      <c r="D49" s="73" t="s">
        <v>1226</v>
      </c>
    </row>
    <row r="50" spans="1:4" s="4" customFormat="1" ht="12">
      <c r="A50" s="4" t="s">
        <v>1320</v>
      </c>
      <c r="B50" s="2" t="s">
        <v>1319</v>
      </c>
      <c r="C50" s="95" t="s">
        <v>1225</v>
      </c>
      <c r="D50" s="73" t="s">
        <v>1226</v>
      </c>
    </row>
    <row r="51" spans="1:4" s="4" customFormat="1" ht="24">
      <c r="A51" s="4" t="s">
        <v>1321</v>
      </c>
      <c r="B51" s="125" t="s">
        <v>1322</v>
      </c>
      <c r="C51" s="73" t="s">
        <v>1226</v>
      </c>
      <c r="D51" s="73" t="s">
        <v>1226</v>
      </c>
    </row>
    <row r="52" spans="1:4" s="4" customFormat="1" ht="12">
      <c r="A52" s="4" t="s">
        <v>1323</v>
      </c>
      <c r="B52" s="2" t="s">
        <v>1324</v>
      </c>
      <c r="C52" s="73" t="s">
        <v>1226</v>
      </c>
      <c r="D52" s="73" t="s">
        <v>1226</v>
      </c>
    </row>
    <row r="53" spans="1:4" s="4" customFormat="1" ht="12">
      <c r="A53" s="4" t="s">
        <v>1325</v>
      </c>
      <c r="B53" s="2" t="s">
        <v>1269</v>
      </c>
      <c r="C53" s="95" t="s">
        <v>1225</v>
      </c>
      <c r="D53" s="73" t="s">
        <v>1226</v>
      </c>
    </row>
    <row r="54" spans="1:4" s="4" customFormat="1" ht="12">
      <c r="A54" s="4" t="s">
        <v>1326</v>
      </c>
      <c r="B54" s="2" t="s">
        <v>1327</v>
      </c>
      <c r="C54" s="95" t="s">
        <v>1226</v>
      </c>
      <c r="D54" s="73" t="s">
        <v>1226</v>
      </c>
    </row>
    <row r="55" spans="1:4" s="4" customFormat="1" ht="30.75" customHeight="1">
      <c r="A55" s="2" t="s">
        <v>1328</v>
      </c>
      <c r="B55" s="2" t="s">
        <v>1329</v>
      </c>
      <c r="C55" s="95" t="s">
        <v>1225</v>
      </c>
      <c r="D55" s="73" t="s">
        <v>1226</v>
      </c>
    </row>
    <row r="56" spans="1:4" s="4" customFormat="1" ht="12">
      <c r="A56" s="4" t="s">
        <v>1330</v>
      </c>
      <c r="B56" s="2" t="s">
        <v>1331</v>
      </c>
      <c r="C56" s="95" t="s">
        <v>1225</v>
      </c>
      <c r="D56" s="73" t="s">
        <v>1226</v>
      </c>
    </row>
    <row r="57" spans="1:4" s="4" customFormat="1" ht="24">
      <c r="A57" s="4" t="s">
        <v>1332</v>
      </c>
      <c r="B57" s="2" t="s">
        <v>1333</v>
      </c>
      <c r="C57" s="73" t="s">
        <v>1226</v>
      </c>
      <c r="D57" s="73" t="s">
        <v>1226</v>
      </c>
    </row>
    <row r="58" spans="1:4" s="4" customFormat="1" ht="24">
      <c r="A58" s="4" t="s">
        <v>1334</v>
      </c>
      <c r="B58" s="2" t="s">
        <v>1335</v>
      </c>
      <c r="C58" s="73" t="s">
        <v>1226</v>
      </c>
      <c r="D58" s="73" t="s">
        <v>1226</v>
      </c>
    </row>
    <row r="59" spans="1:4" s="4" customFormat="1" ht="24">
      <c r="A59" s="4" t="s">
        <v>1336</v>
      </c>
      <c r="B59" s="2" t="s">
        <v>1337</v>
      </c>
      <c r="C59" s="73" t="s">
        <v>1226</v>
      </c>
      <c r="D59" s="73" t="s">
        <v>1226</v>
      </c>
    </row>
    <row r="60" spans="1:4" s="4" customFormat="1" ht="24">
      <c r="A60" s="4" t="s">
        <v>1338</v>
      </c>
      <c r="B60" s="2" t="s">
        <v>1339</v>
      </c>
      <c r="C60" s="73" t="s">
        <v>1226</v>
      </c>
      <c r="D60" s="73" t="s">
        <v>1226</v>
      </c>
    </row>
    <row r="61" spans="1:4" s="4" customFormat="1" ht="12">
      <c r="A61" s="4" t="s">
        <v>1340</v>
      </c>
      <c r="B61" s="2" t="s">
        <v>1341</v>
      </c>
      <c r="C61" s="73" t="s">
        <v>1226</v>
      </c>
      <c r="D61" s="73" t="s">
        <v>1226</v>
      </c>
    </row>
    <row r="62" spans="1:4" s="4" customFormat="1" ht="12">
      <c r="A62" s="4" t="s">
        <v>1342</v>
      </c>
      <c r="B62" s="2" t="s">
        <v>1343</v>
      </c>
      <c r="C62" s="73" t="s">
        <v>1226</v>
      </c>
      <c r="D62" s="73" t="s">
        <v>1226</v>
      </c>
    </row>
    <row r="63" spans="1:4" s="4" customFormat="1" ht="12">
      <c r="A63" s="4" t="s">
        <v>1344</v>
      </c>
      <c r="B63" s="2" t="s">
        <v>1345</v>
      </c>
      <c r="C63" s="95" t="s">
        <v>1225</v>
      </c>
      <c r="D63" s="73" t="s">
        <v>1226</v>
      </c>
    </row>
    <row r="64" spans="1:4" s="4" customFormat="1" ht="24">
      <c r="A64" s="4" t="s">
        <v>1346</v>
      </c>
      <c r="B64" s="2" t="s">
        <v>1347</v>
      </c>
      <c r="C64" s="95" t="s">
        <v>1225</v>
      </c>
      <c r="D64" s="73" t="s">
        <v>1226</v>
      </c>
    </row>
    <row r="65" spans="1:4" s="4" customFormat="1" ht="24">
      <c r="A65" s="4" t="s">
        <v>1348</v>
      </c>
      <c r="B65" s="2" t="s">
        <v>1349</v>
      </c>
      <c r="C65" s="73" t="s">
        <v>1226</v>
      </c>
      <c r="D65" s="73" t="s">
        <v>1226</v>
      </c>
    </row>
    <row r="66" spans="1:4" s="4" customFormat="1" ht="12">
      <c r="A66" s="164" t="s">
        <v>1350</v>
      </c>
      <c r="B66" s="2" t="s">
        <v>1351</v>
      </c>
      <c r="C66" s="73" t="s">
        <v>1226</v>
      </c>
      <c r="D66" s="73" t="s">
        <v>1226</v>
      </c>
    </row>
    <row r="67" spans="1:4" s="4" customFormat="1" ht="12">
      <c r="A67" s="164" t="s">
        <v>1352</v>
      </c>
      <c r="B67" s="2" t="s">
        <v>1353</v>
      </c>
      <c r="C67" s="73" t="s">
        <v>1226</v>
      </c>
      <c r="D67" s="73" t="s">
        <v>1226</v>
      </c>
    </row>
    <row r="68" spans="1:4" s="4" customFormat="1" ht="12">
      <c r="A68" s="164" t="s">
        <v>1354</v>
      </c>
      <c r="B68" s="2" t="s">
        <v>1355</v>
      </c>
      <c r="C68" s="73" t="s">
        <v>1226</v>
      </c>
      <c r="D68" s="73" t="s">
        <v>1226</v>
      </c>
    </row>
    <row r="69" spans="1:4" s="4" customFormat="1" ht="12">
      <c r="A69" s="164" t="s">
        <v>1356</v>
      </c>
      <c r="B69" s="2" t="s">
        <v>1357</v>
      </c>
      <c r="C69" s="73" t="s">
        <v>1226</v>
      </c>
      <c r="D69" s="73" t="s">
        <v>1226</v>
      </c>
    </row>
    <row r="70" spans="1:4" s="4" customFormat="1" ht="12">
      <c r="A70" s="102" t="s">
        <v>1358</v>
      </c>
      <c r="B70" s="102" t="s">
        <v>1359</v>
      </c>
      <c r="C70" s="104" t="s">
        <v>1226</v>
      </c>
      <c r="D70" s="73" t="s">
        <v>1226</v>
      </c>
    </row>
    <row r="71" spans="1:4" s="4" customFormat="1" ht="12">
      <c r="A71" s="102" t="s">
        <v>1360</v>
      </c>
      <c r="B71" s="102" t="s">
        <v>1361</v>
      </c>
      <c r="C71" s="104" t="s">
        <v>1226</v>
      </c>
      <c r="D71" s="73" t="s">
        <v>1226</v>
      </c>
    </row>
    <row r="72" spans="1:4" s="4" customFormat="1" ht="12">
      <c r="A72" s="102" t="s">
        <v>1362</v>
      </c>
      <c r="B72" s="102" t="s">
        <v>1363</v>
      </c>
      <c r="C72" s="104" t="s">
        <v>1226</v>
      </c>
      <c r="D72" s="73" t="s">
        <v>1226</v>
      </c>
    </row>
    <row r="73" spans="1:4" s="4" customFormat="1" ht="12" customHeight="1">
      <c r="A73" s="102" t="s">
        <v>1364</v>
      </c>
      <c r="B73" s="102" t="s">
        <v>1365</v>
      </c>
      <c r="C73" s="104" t="s">
        <v>1226</v>
      </c>
      <c r="D73" s="73" t="s">
        <v>1226</v>
      </c>
    </row>
    <row r="74" spans="1:4" s="4" customFormat="1" ht="24">
      <c r="A74" s="2" t="s">
        <v>1366</v>
      </c>
      <c r="B74" s="102" t="s">
        <v>1367</v>
      </c>
      <c r="C74" s="95" t="s">
        <v>1225</v>
      </c>
      <c r="D74" s="73" t="s">
        <v>1226</v>
      </c>
    </row>
    <row r="75" spans="1:4" s="4" customFormat="1" ht="12">
      <c r="A75" s="2" t="s">
        <v>1368</v>
      </c>
      <c r="B75" s="102" t="s">
        <v>1369</v>
      </c>
      <c r="C75" s="95" t="s">
        <v>1226</v>
      </c>
      <c r="D75" s="73" t="s">
        <v>1226</v>
      </c>
    </row>
    <row r="76" spans="1:4" s="4" customFormat="1" ht="12">
      <c r="A76" s="4" t="s">
        <v>1370</v>
      </c>
      <c r="B76" s="2" t="s">
        <v>1371</v>
      </c>
      <c r="C76" s="95" t="s">
        <v>1226</v>
      </c>
      <c r="D76" s="95" t="s">
        <v>1226</v>
      </c>
    </row>
  </sheetData>
  <autoFilter ref="A2:D2" xr:uid="{79A39196-C677-4CCA-8308-1A57F272C83D}"/>
  <customSheetViews>
    <customSheetView guid="{EE821439-75E3-4A63-A3B6-BCBD88C611ED}" showPageBreaks="1">
      <pane ySplit="1" topLeftCell="A2" activePane="bottomLeft" state="frozenSplit"/>
      <selection pane="bottomLeft"/>
      <pageMargins left="0" right="0" top="0" bottom="0" header="0" footer="0"/>
      <printOptions horizontalCentered="1" gridLines="1"/>
      <pageSetup paperSize="5" scale="80" orientation="landscape" r:id="rId1"/>
      <headerFooter alignWithMargins="0">
        <oddHeader>&amp;A</oddHeader>
        <oddFooter>&amp;L&amp;A&amp;C&amp;P</oddFooter>
      </headerFooter>
    </customSheetView>
    <customSheetView guid="{D7F7BEE5-BE09-43B7-BD73-E69A29CFAB86}">
      <pane ySplit="1" topLeftCell="A11" activePane="bottomLeft" state="frozenSplit"/>
      <selection pane="bottomLeft" activeCell="B66" sqref="B66"/>
      <pageMargins left="0" right="0" top="0" bottom="0" header="0" footer="0"/>
      <printOptions horizontalCentered="1" gridLines="1"/>
      <pageSetup paperSize="5" scale="80" orientation="landscape" r:id="rId2"/>
      <headerFooter alignWithMargins="0">
        <oddHeader>&amp;A</oddHeader>
        <oddFooter>&amp;L&amp;A&amp;C&amp;P</oddFooter>
      </headerFooter>
    </customSheetView>
    <customSheetView guid="{02149C7A-8138-4D93-95DB-BA5C87F38634}" showPageBreaks="1">
      <pane ySplit="1" topLeftCell="A2" activePane="bottomLeft" state="frozenSplit"/>
      <selection pane="bottomLeft"/>
      <pageMargins left="0" right="0" top="0" bottom="0" header="0" footer="0"/>
      <printOptions horizontalCentered="1" gridLines="1"/>
      <pageSetup paperSize="5" scale="80" orientation="landscape" r:id="rId3"/>
      <headerFooter alignWithMargins="0">
        <oddHeader>&amp;A</oddHeader>
        <oddFooter>&amp;L&amp;A&amp;C&amp;P</oddFooter>
      </headerFooter>
    </customSheetView>
  </customSheetViews>
  <phoneticPr fontId="1" type="noConversion"/>
  <hyperlinks>
    <hyperlink ref="B1" location="'Table of Contents'!A1" display="T.O.C" xr:uid="{00000000-0004-0000-0800-000000000000}"/>
  </hyperlinks>
  <printOptions horizontalCentered="1" gridLines="1"/>
  <pageMargins left="0.25" right="0.25" top="0.75" bottom="0.75" header="0.3" footer="0.3"/>
  <pageSetup paperSize="5" scale="80" orientation="landscape" r:id="rId4"/>
  <headerFooter alignWithMargins="0">
    <oddHeader>&amp;A</oddHeader>
    <oddFooter>&amp;C&amp;P&amp;L&amp;"Arial"&amp;10&amp;K000000&amp;A_x000D_&amp;1#&amp;"Arial"&amp;10&amp;K737373DTCC Public (White)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J55"/>
  <sheetViews>
    <sheetView zoomScaleNormal="100" zoomScaleSheetLayoutView="55" workbookViewId="0"/>
  </sheetViews>
  <sheetFormatPr defaultColWidth="9.140625" defaultRowHeight="12.75"/>
  <cols>
    <col min="1" max="1" width="30.7109375" style="3" customWidth="1"/>
    <col min="2" max="6" width="7.7109375" style="3" customWidth="1"/>
    <col min="7" max="7" width="40.7109375" style="3" customWidth="1"/>
    <col min="8" max="8" width="40.7109375" style="4" customWidth="1"/>
    <col min="9" max="9" width="7.7109375" style="3" customWidth="1"/>
    <col min="10" max="10" width="40.7109375" style="43" customWidth="1"/>
    <col min="11" max="16384" width="9.140625" style="3"/>
  </cols>
  <sheetData>
    <row r="1" spans="1:10" ht="18.75" customHeight="1">
      <c r="A1" s="64" t="s">
        <v>11</v>
      </c>
      <c r="B1" s="66" t="s">
        <v>47</v>
      </c>
    </row>
    <row r="2" spans="1:10" ht="30" customHeight="1">
      <c r="A2" s="7" t="s">
        <v>363</v>
      </c>
      <c r="B2" s="7" t="s">
        <v>364</v>
      </c>
      <c r="C2" s="7" t="s">
        <v>365</v>
      </c>
      <c r="D2" s="7" t="s">
        <v>366</v>
      </c>
      <c r="E2" s="7" t="s">
        <v>367</v>
      </c>
      <c r="F2" s="7" t="s">
        <v>368</v>
      </c>
      <c r="G2" s="7" t="s">
        <v>369</v>
      </c>
      <c r="H2" s="8" t="s">
        <v>370</v>
      </c>
      <c r="I2" s="7" t="s">
        <v>371</v>
      </c>
      <c r="J2" s="7" t="s">
        <v>372</v>
      </c>
    </row>
    <row r="3" spans="1:10" s="4" customFormat="1" ht="12">
      <c r="A3" s="2" t="s">
        <v>373</v>
      </c>
      <c r="B3" s="2">
        <v>1</v>
      </c>
      <c r="C3" s="2">
        <f>$B3+$D3-1</f>
        <v>4</v>
      </c>
      <c r="D3" s="2">
        <v>4</v>
      </c>
      <c r="E3" s="2" t="s">
        <v>374</v>
      </c>
      <c r="F3" s="2" t="s">
        <v>375</v>
      </c>
      <c r="G3" s="6"/>
      <c r="H3" s="2"/>
      <c r="I3" s="10">
        <v>1</v>
      </c>
      <c r="J3" s="2" t="str">
        <f>VLOOKUP(I3,'NSCC Reject Reason Codes'!$A$3:$B$615,2,FALSE)</f>
        <v>Record Length missing/invalid</v>
      </c>
    </row>
    <row r="4" spans="1:10" s="4" customFormat="1" ht="12">
      <c r="A4" s="2" t="s">
        <v>51</v>
      </c>
      <c r="B4" s="2">
        <f>$C3+1</f>
        <v>5</v>
      </c>
      <c r="C4" s="2">
        <f t="shared" ref="C4:C55" si="0">$B4+$D4-1</f>
        <v>5</v>
      </c>
      <c r="D4" s="2">
        <v>1</v>
      </c>
      <c r="E4" s="2" t="s">
        <v>376</v>
      </c>
      <c r="F4" s="2" t="s">
        <v>375</v>
      </c>
      <c r="G4" s="6" t="s">
        <v>77</v>
      </c>
      <c r="H4" s="2"/>
      <c r="I4" s="10">
        <v>2</v>
      </c>
      <c r="J4" s="2" t="str">
        <f>VLOOKUP(I4,'NSCC Reject Reason Codes'!$A$3:$B$615,2,FALSE)</f>
        <v>Originator Type missing/invalid</v>
      </c>
    </row>
    <row r="5" spans="1:10" s="4" customFormat="1" ht="24">
      <c r="A5" s="2" t="s">
        <v>987</v>
      </c>
      <c r="B5" s="2">
        <f t="shared" ref="B5:B55" si="1">$C4+1</f>
        <v>6</v>
      </c>
      <c r="C5" s="2">
        <f t="shared" si="0"/>
        <v>13</v>
      </c>
      <c r="D5" s="2">
        <v>8</v>
      </c>
      <c r="E5" s="4" t="s">
        <v>376</v>
      </c>
      <c r="F5" s="4" t="s">
        <v>375</v>
      </c>
      <c r="G5" s="5"/>
      <c r="H5" s="2" t="s">
        <v>988</v>
      </c>
      <c r="I5" s="12">
        <v>3</v>
      </c>
      <c r="J5" s="2" t="str">
        <f>VLOOKUP(I5,'NSCC Reject Reason Codes'!$A$3:$B$615,2,FALSE)</f>
        <v>Firm Number missing/invalid</v>
      </c>
    </row>
    <row r="6" spans="1:10" s="4" customFormat="1" ht="12">
      <c r="A6" s="145" t="s">
        <v>380</v>
      </c>
      <c r="B6" s="2">
        <f t="shared" si="1"/>
        <v>14</v>
      </c>
      <c r="C6" s="2">
        <f t="shared" si="0"/>
        <v>21</v>
      </c>
      <c r="D6" s="2">
        <v>8</v>
      </c>
      <c r="E6" s="4" t="s">
        <v>376</v>
      </c>
      <c r="F6" s="4" t="s">
        <v>375</v>
      </c>
      <c r="G6" s="5"/>
      <c r="H6" s="2" t="s">
        <v>381</v>
      </c>
      <c r="I6" s="12">
        <v>4</v>
      </c>
      <c r="J6" s="2" t="str">
        <f>VLOOKUP(I6,'NSCC Reject Reason Codes'!$A$3:$B$615,2,FALSE)</f>
        <v>Fund Number missing/invalid</v>
      </c>
    </row>
    <row r="7" spans="1:10" s="4" customFormat="1" ht="12">
      <c r="A7" s="2" t="s">
        <v>382</v>
      </c>
      <c r="B7" s="2">
        <f t="shared" si="1"/>
        <v>22</v>
      </c>
      <c r="C7" s="2">
        <f t="shared" si="0"/>
        <v>24</v>
      </c>
      <c r="D7" s="2">
        <v>3</v>
      </c>
      <c r="E7" s="4" t="s">
        <v>376</v>
      </c>
      <c r="F7" s="4" t="s">
        <v>375</v>
      </c>
      <c r="G7" s="5" t="s">
        <v>1374</v>
      </c>
      <c r="H7" s="2"/>
      <c r="I7" s="12">
        <v>5</v>
      </c>
      <c r="J7" s="2" t="str">
        <f>VLOOKUP(I7,'NSCC Reject Reason Codes'!$A$3:$B$615,2,FALSE)</f>
        <v xml:space="preserve">Record Type missing/invalid  </v>
      </c>
    </row>
    <row r="8" spans="1:10" s="2" customFormat="1" ht="144">
      <c r="A8" s="2" t="s">
        <v>384</v>
      </c>
      <c r="B8" s="2">
        <f t="shared" si="1"/>
        <v>25</v>
      </c>
      <c r="C8" s="2">
        <f t="shared" si="0"/>
        <v>40</v>
      </c>
      <c r="D8" s="2">
        <v>16</v>
      </c>
      <c r="E8" s="2" t="s">
        <v>376</v>
      </c>
      <c r="F8" s="2" t="s">
        <v>458</v>
      </c>
      <c r="G8" s="2" t="s">
        <v>990</v>
      </c>
      <c r="H8" s="11" t="s">
        <v>1110</v>
      </c>
      <c r="I8" s="10">
        <v>6</v>
      </c>
      <c r="J8" s="2" t="str">
        <f>VLOOKUP(I8,'NSCC Reject Reason Codes'!$A$3:$B$615,2,FALSE)</f>
        <v xml:space="preserve">NSCC Security Issue Number missing/invalid </v>
      </c>
    </row>
    <row r="9" spans="1:10" s="2" customFormat="1" ht="36">
      <c r="A9" s="2" t="s">
        <v>388</v>
      </c>
      <c r="B9" s="2">
        <f t="shared" si="1"/>
        <v>41</v>
      </c>
      <c r="C9" s="2">
        <f t="shared" si="0"/>
        <v>43</v>
      </c>
      <c r="D9" s="2">
        <v>3</v>
      </c>
      <c r="E9" s="2" t="s">
        <v>376</v>
      </c>
      <c r="F9" s="2" t="s">
        <v>385</v>
      </c>
      <c r="G9" s="2" t="s">
        <v>992</v>
      </c>
      <c r="H9" s="2" t="s">
        <v>390</v>
      </c>
      <c r="I9" s="10">
        <v>343</v>
      </c>
      <c r="J9" s="2" t="str">
        <f>VLOOKUP(I9,'NSCC Reject Reason Codes'!$A$3:$B$615,2,FALSE)</f>
        <v xml:space="preserve">Sidepocket ID invalid </v>
      </c>
    </row>
    <row r="10" spans="1:10" s="4" customFormat="1" ht="12">
      <c r="A10" s="2" t="s">
        <v>391</v>
      </c>
      <c r="B10" s="2">
        <f t="shared" si="1"/>
        <v>44</v>
      </c>
      <c r="C10" s="2">
        <f t="shared" si="0"/>
        <v>51</v>
      </c>
      <c r="D10" s="2">
        <v>8</v>
      </c>
      <c r="E10" s="2" t="s">
        <v>376</v>
      </c>
      <c r="F10" s="2" t="s">
        <v>385</v>
      </c>
      <c r="G10" s="6"/>
      <c r="H10" s="2" t="s">
        <v>993</v>
      </c>
      <c r="I10" s="12">
        <v>346</v>
      </c>
      <c r="J10" s="2" t="str">
        <f>VLOOKUP(I10,'NSCC Reject Reason Codes'!$A$3:$B$615,2,FALSE)</f>
        <v xml:space="preserve">Share Class invalid </v>
      </c>
    </row>
    <row r="11" spans="1:10" s="2" customFormat="1" ht="48">
      <c r="A11" s="2" t="s">
        <v>994</v>
      </c>
      <c r="B11" s="2">
        <f t="shared" si="1"/>
        <v>52</v>
      </c>
      <c r="C11" s="2">
        <f t="shared" si="0"/>
        <v>52</v>
      </c>
      <c r="D11" s="2">
        <v>1</v>
      </c>
      <c r="E11" s="2" t="s">
        <v>376</v>
      </c>
      <c r="F11" s="2" t="s">
        <v>385</v>
      </c>
      <c r="G11" s="6" t="s">
        <v>1375</v>
      </c>
      <c r="H11" s="2" t="s">
        <v>747</v>
      </c>
      <c r="I11" s="10">
        <v>7</v>
      </c>
      <c r="J11" s="2" t="str">
        <f>VLOOKUP(I11,'NSCC Reject Reason Codes'!$A$3:$B$615,2,FALSE)</f>
        <v>Security Identifier invalid</v>
      </c>
    </row>
    <row r="12" spans="1:10" s="2" customFormat="1" ht="36">
      <c r="A12" s="2" t="s">
        <v>996</v>
      </c>
      <c r="B12" s="2">
        <f t="shared" si="1"/>
        <v>53</v>
      </c>
      <c r="C12" s="2">
        <f t="shared" si="0"/>
        <v>64</v>
      </c>
      <c r="D12" s="2">
        <v>12</v>
      </c>
      <c r="E12" s="2" t="s">
        <v>1020</v>
      </c>
      <c r="F12" s="2" t="s">
        <v>385</v>
      </c>
      <c r="G12" s="2" t="s">
        <v>1112</v>
      </c>
      <c r="H12" s="2" t="s">
        <v>747</v>
      </c>
      <c r="I12" s="10">
        <v>8</v>
      </c>
      <c r="J12" s="2" t="str">
        <f>VLOOKUP(I12,'NSCC Reject Reason Codes'!$A$3:$B$615,2,FALSE)</f>
        <v>Security Issue ID invalid</v>
      </c>
    </row>
    <row r="13" spans="1:10" s="4" customFormat="1" ht="77.25" customHeight="1">
      <c r="A13" s="2" t="s">
        <v>1113</v>
      </c>
      <c r="B13" s="2">
        <f t="shared" si="1"/>
        <v>65</v>
      </c>
      <c r="C13" s="2">
        <f t="shared" si="0"/>
        <v>84</v>
      </c>
      <c r="D13" s="2">
        <v>20</v>
      </c>
      <c r="E13" s="4" t="s">
        <v>376</v>
      </c>
      <c r="F13" s="2" t="s">
        <v>375</v>
      </c>
      <c r="G13" s="2" t="s">
        <v>1114</v>
      </c>
      <c r="H13" s="2" t="s">
        <v>1376</v>
      </c>
      <c r="I13" s="12">
        <v>9</v>
      </c>
      <c r="J13" s="2" t="str">
        <f>VLOOKUP(I13,'NSCC Reject Reason Codes'!$A$3:$B$615,2,FALSE)</f>
        <v>Control Number missing/invalid</v>
      </c>
    </row>
    <row r="14" spans="1:10" s="4" customFormat="1" ht="12">
      <c r="A14" s="2" t="s">
        <v>503</v>
      </c>
      <c r="B14" s="2">
        <f t="shared" si="1"/>
        <v>85</v>
      </c>
      <c r="C14" s="2">
        <f t="shared" si="0"/>
        <v>102</v>
      </c>
      <c r="D14" s="2">
        <v>18</v>
      </c>
      <c r="E14" s="4" t="s">
        <v>376</v>
      </c>
      <c r="F14" s="2" t="s">
        <v>375</v>
      </c>
      <c r="G14" s="6"/>
      <c r="H14" s="2"/>
      <c r="I14" s="12"/>
      <c r="J14" s="2"/>
    </row>
    <row r="15" spans="1:10" s="4" customFormat="1" ht="84">
      <c r="A15" s="2" t="s">
        <v>1377</v>
      </c>
      <c r="B15" s="2">
        <f t="shared" si="1"/>
        <v>103</v>
      </c>
      <c r="C15" s="2">
        <f t="shared" si="0"/>
        <v>103</v>
      </c>
      <c r="D15" s="2">
        <v>1</v>
      </c>
      <c r="E15" s="4" t="s">
        <v>376</v>
      </c>
      <c r="F15" s="2" t="s">
        <v>375</v>
      </c>
      <c r="G15" s="2" t="s">
        <v>414</v>
      </c>
      <c r="H15" s="2"/>
      <c r="I15" s="12">
        <v>14</v>
      </c>
      <c r="J15" s="2" t="str">
        <f>VLOOKUP(I15,'NSCC Reject Reason Codes'!$A$3:$B$615,2,FALSE)</f>
        <v>NSCC Reject Indicator invalid</v>
      </c>
    </row>
    <row r="16" spans="1:10" s="4" customFormat="1" ht="72">
      <c r="A16" s="2" t="s">
        <v>415</v>
      </c>
      <c r="B16" s="2">
        <f t="shared" si="1"/>
        <v>104</v>
      </c>
      <c r="C16" s="2">
        <f t="shared" si="0"/>
        <v>107</v>
      </c>
      <c r="D16" s="2">
        <v>4</v>
      </c>
      <c r="E16" s="4" t="s">
        <v>376</v>
      </c>
      <c r="F16" s="2" t="s">
        <v>375</v>
      </c>
      <c r="G16" s="2" t="s">
        <v>416</v>
      </c>
      <c r="H16" s="2"/>
      <c r="I16" s="12">
        <v>15</v>
      </c>
      <c r="J16" s="2" t="str">
        <f>VLOOKUP(I16,'NSCC Reject Reason Codes'!$A$3:$B$615,2,FALSE)</f>
        <v>NSCC Reject Code invalid</v>
      </c>
    </row>
    <row r="17" spans="1:10" s="4" customFormat="1" ht="72">
      <c r="A17" s="2" t="s">
        <v>417</v>
      </c>
      <c r="B17" s="2">
        <f t="shared" si="1"/>
        <v>108</v>
      </c>
      <c r="C17" s="2">
        <f t="shared" si="0"/>
        <v>111</v>
      </c>
      <c r="D17" s="2">
        <v>4</v>
      </c>
      <c r="E17" s="4" t="s">
        <v>376</v>
      </c>
      <c r="F17" s="2" t="s">
        <v>375</v>
      </c>
      <c r="G17" s="2" t="s">
        <v>416</v>
      </c>
      <c r="H17" s="2"/>
      <c r="I17" s="12">
        <v>15</v>
      </c>
      <c r="J17" s="2" t="str">
        <f>VLOOKUP(I17,'NSCC Reject Reason Codes'!$A$3:$B$615,2,FALSE)</f>
        <v>NSCC Reject Code invalid</v>
      </c>
    </row>
    <row r="18" spans="1:10" s="4" customFormat="1" ht="72">
      <c r="A18" s="2" t="s">
        <v>418</v>
      </c>
      <c r="B18" s="2">
        <f t="shared" si="1"/>
        <v>112</v>
      </c>
      <c r="C18" s="2">
        <f t="shared" si="0"/>
        <v>115</v>
      </c>
      <c r="D18" s="2">
        <v>4</v>
      </c>
      <c r="E18" s="4" t="s">
        <v>376</v>
      </c>
      <c r="F18" s="2" t="s">
        <v>375</v>
      </c>
      <c r="G18" s="2" t="s">
        <v>416</v>
      </c>
      <c r="H18" s="2"/>
      <c r="I18" s="12">
        <v>15</v>
      </c>
      <c r="J18" s="2" t="str">
        <f>VLOOKUP(I18,'NSCC Reject Reason Codes'!$A$3:$B$615,2,FALSE)</f>
        <v>NSCC Reject Code invalid</v>
      </c>
    </row>
    <row r="19" spans="1:10" s="4" customFormat="1" ht="72">
      <c r="A19" s="2" t="s">
        <v>419</v>
      </c>
      <c r="B19" s="2">
        <f t="shared" si="1"/>
        <v>116</v>
      </c>
      <c r="C19" s="2">
        <f t="shared" si="0"/>
        <v>119</v>
      </c>
      <c r="D19" s="2">
        <v>4</v>
      </c>
      <c r="E19" s="4" t="s">
        <v>376</v>
      </c>
      <c r="F19" s="2" t="s">
        <v>375</v>
      </c>
      <c r="G19" s="2" t="s">
        <v>416</v>
      </c>
      <c r="H19" s="2"/>
      <c r="I19" s="12">
        <v>15</v>
      </c>
      <c r="J19" s="2" t="str">
        <f>VLOOKUP(I19,'NSCC Reject Reason Codes'!$A$3:$B$615,2,FALSE)</f>
        <v>NSCC Reject Code invalid</v>
      </c>
    </row>
    <row r="20" spans="1:10" s="15" customFormat="1" ht="12">
      <c r="A20" s="2" t="s">
        <v>503</v>
      </c>
      <c r="B20" s="2">
        <f t="shared" si="1"/>
        <v>120</v>
      </c>
      <c r="C20" s="2">
        <f t="shared" si="0"/>
        <v>121</v>
      </c>
      <c r="D20" s="2">
        <v>2</v>
      </c>
      <c r="E20" s="2" t="s">
        <v>376</v>
      </c>
      <c r="F20" s="2" t="s">
        <v>375</v>
      </c>
      <c r="G20" s="6" t="s">
        <v>504</v>
      </c>
      <c r="H20" s="2"/>
      <c r="I20" s="12"/>
      <c r="J20" s="2"/>
    </row>
    <row r="21" spans="1:10" s="4" customFormat="1" ht="12">
      <c r="A21" s="2" t="s">
        <v>807</v>
      </c>
      <c r="B21" s="2">
        <f t="shared" si="1"/>
        <v>122</v>
      </c>
      <c r="C21" s="2">
        <f t="shared" si="0"/>
        <v>129</v>
      </c>
      <c r="D21" s="2">
        <v>8</v>
      </c>
      <c r="E21" s="4" t="s">
        <v>374</v>
      </c>
      <c r="F21" s="2" t="s">
        <v>375</v>
      </c>
      <c r="G21" s="6" t="s">
        <v>450</v>
      </c>
      <c r="H21" s="2" t="s">
        <v>1378</v>
      </c>
      <c r="I21" s="12">
        <v>17</v>
      </c>
      <c r="J21" s="2" t="str">
        <f>VLOOKUP(I21,'NSCC Reject Reason Codes'!$A$3:$B$615,2,FALSE)</f>
        <v>Settlement Date missing/invalid</v>
      </c>
    </row>
    <row r="22" spans="1:10" s="4" customFormat="1" ht="60">
      <c r="A22" s="2" t="s">
        <v>1126</v>
      </c>
      <c r="B22" s="2">
        <f t="shared" si="1"/>
        <v>130</v>
      </c>
      <c r="C22" s="2">
        <f t="shared" si="0"/>
        <v>130</v>
      </c>
      <c r="D22" s="2">
        <v>1</v>
      </c>
      <c r="E22" s="4" t="s">
        <v>376</v>
      </c>
      <c r="F22" s="2" t="s">
        <v>375</v>
      </c>
      <c r="G22" s="6" t="s">
        <v>1379</v>
      </c>
      <c r="H22" s="2" t="s">
        <v>1128</v>
      </c>
      <c r="I22" s="12">
        <v>18</v>
      </c>
      <c r="J22" s="2" t="str">
        <f>VLOOKUP(I22,'NSCC Reject Reason Codes'!$A$3:$B$615,2,FALSE)</f>
        <v>Settlement Indicator missing/invalid</v>
      </c>
    </row>
    <row r="23" spans="1:10" s="4" customFormat="1" ht="48">
      <c r="A23" s="2" t="s">
        <v>1007</v>
      </c>
      <c r="B23" s="2">
        <f t="shared" si="1"/>
        <v>131</v>
      </c>
      <c r="C23" s="2">
        <f t="shared" si="0"/>
        <v>131</v>
      </c>
      <c r="D23" s="2">
        <v>1</v>
      </c>
      <c r="E23" s="4" t="s">
        <v>376</v>
      </c>
      <c r="F23" s="2" t="s">
        <v>375</v>
      </c>
      <c r="G23" s="6" t="s">
        <v>1129</v>
      </c>
      <c r="H23" s="11" t="s">
        <v>1009</v>
      </c>
      <c r="I23" s="12">
        <v>25</v>
      </c>
      <c r="J23" s="2" t="str">
        <f>VLOOKUP(I23,'NSCC Reject Reason Codes'!$A$3:$B$615,2,FALSE)</f>
        <v>Network Control Indicator missing/invalid</v>
      </c>
    </row>
    <row r="24" spans="1:10" s="4" customFormat="1" ht="48">
      <c r="A24" s="2" t="s">
        <v>1010</v>
      </c>
      <c r="B24" s="2">
        <f t="shared" si="1"/>
        <v>132</v>
      </c>
      <c r="C24" s="2">
        <f t="shared" si="0"/>
        <v>151</v>
      </c>
      <c r="D24" s="2">
        <v>20</v>
      </c>
      <c r="E24" s="2" t="s">
        <v>376</v>
      </c>
      <c r="F24" s="2" t="s">
        <v>458</v>
      </c>
      <c r="G24" s="6" t="s">
        <v>1380</v>
      </c>
      <c r="H24" s="34" t="s">
        <v>1012</v>
      </c>
      <c r="I24" s="12">
        <v>26</v>
      </c>
      <c r="J24" s="2" t="str">
        <f>VLOOKUP(I24,'NSCC Reject Reason Codes'!$A$3:$B$615,2,FALSE)</f>
        <v xml:space="preserve">Firm Account Number  missing/invalid </v>
      </c>
    </row>
    <row r="25" spans="1:10" s="4" customFormat="1" ht="48">
      <c r="A25" s="2" t="s">
        <v>1013</v>
      </c>
      <c r="B25" s="2">
        <f t="shared" si="1"/>
        <v>152</v>
      </c>
      <c r="C25" s="2">
        <f t="shared" si="0"/>
        <v>171</v>
      </c>
      <c r="D25" s="2">
        <v>20</v>
      </c>
      <c r="E25" s="2" t="s">
        <v>376</v>
      </c>
      <c r="F25" s="2" t="s">
        <v>458</v>
      </c>
      <c r="G25" s="6" t="s">
        <v>1381</v>
      </c>
      <c r="H25" s="2" t="s">
        <v>1015</v>
      </c>
      <c r="I25" s="12">
        <v>27</v>
      </c>
      <c r="J25" s="2" t="str">
        <f>VLOOKUP(I25,'NSCC Reject Reason Codes'!$A$3:$B$615,2,FALSE)</f>
        <v xml:space="preserve">Fund Account Number  missing/invalid </v>
      </c>
    </row>
    <row r="26" spans="1:10" s="4" customFormat="1" ht="12">
      <c r="A26" s="103" t="s">
        <v>1004</v>
      </c>
      <c r="B26" s="103">
        <f>$C25+1</f>
        <v>172</v>
      </c>
      <c r="C26" s="103">
        <f>$B26+$D26-1</f>
        <v>173</v>
      </c>
      <c r="D26" s="103">
        <v>2</v>
      </c>
      <c r="E26" s="103" t="s">
        <v>376</v>
      </c>
      <c r="F26" s="103" t="s">
        <v>385</v>
      </c>
      <c r="G26" s="103" t="s">
        <v>1005</v>
      </c>
      <c r="H26" s="103" t="s">
        <v>1006</v>
      </c>
      <c r="I26" s="101">
        <v>28</v>
      </c>
      <c r="J26" s="2" t="str">
        <f>VLOOKUP(I26,'NSCC Reject Reason Codes'!$A$3:$B$615,2,FALSE)</f>
        <v>Account Type missing/invalid</v>
      </c>
    </row>
    <row r="27" spans="1:10" s="100" customFormat="1" ht="12">
      <c r="A27" s="2" t="s">
        <v>503</v>
      </c>
      <c r="B27" s="2">
        <f>$C26+1</f>
        <v>174</v>
      </c>
      <c r="C27" s="2">
        <f>$B27+$D27-1</f>
        <v>179</v>
      </c>
      <c r="D27" s="2">
        <v>6</v>
      </c>
      <c r="E27" s="2" t="s">
        <v>376</v>
      </c>
      <c r="F27" s="2" t="s">
        <v>375</v>
      </c>
      <c r="G27" s="6" t="s">
        <v>504</v>
      </c>
      <c r="H27" s="2"/>
      <c r="I27" s="12"/>
      <c r="J27" s="2"/>
    </row>
    <row r="28" spans="1:10" s="4" customFormat="1" ht="12">
      <c r="A28" s="2" t="s">
        <v>1132</v>
      </c>
      <c r="B28" s="2">
        <f t="shared" si="1"/>
        <v>180</v>
      </c>
      <c r="C28" s="2">
        <f t="shared" si="0"/>
        <v>182</v>
      </c>
      <c r="D28" s="2">
        <v>3</v>
      </c>
      <c r="E28" s="2" t="s">
        <v>376</v>
      </c>
      <c r="F28" s="2" t="s">
        <v>375</v>
      </c>
      <c r="G28" s="6" t="s">
        <v>1382</v>
      </c>
      <c r="H28" s="2" t="s">
        <v>1383</v>
      </c>
      <c r="I28" s="12">
        <v>23</v>
      </c>
      <c r="J28" s="2" t="str">
        <f>VLOOKUP(I28,'NSCC Reject Reason Codes'!$A$3:$B$615,2,FALSE)</f>
        <v>Settlement Currency missing/invalid</v>
      </c>
    </row>
    <row r="29" spans="1:10" s="4" customFormat="1" ht="24">
      <c r="A29" s="2" t="s">
        <v>1133</v>
      </c>
      <c r="B29" s="2">
        <f t="shared" si="1"/>
        <v>183</v>
      </c>
      <c r="C29" s="2">
        <f t="shared" si="0"/>
        <v>196</v>
      </c>
      <c r="D29" s="2">
        <v>14</v>
      </c>
      <c r="E29" s="2" t="s">
        <v>374</v>
      </c>
      <c r="F29" s="2" t="s">
        <v>385</v>
      </c>
      <c r="G29" s="63" t="s">
        <v>470</v>
      </c>
      <c r="H29" s="2" t="s">
        <v>1384</v>
      </c>
      <c r="I29" s="12">
        <v>24</v>
      </c>
      <c r="J29" s="2" t="str">
        <f>VLOOKUP(I29,'NSCC Reject Reason Codes'!$A$3:$B$615,2,FALSE)</f>
        <v>Share Quantity missing/invalid</v>
      </c>
    </row>
    <row r="30" spans="1:10" s="4" customFormat="1" ht="12">
      <c r="A30" s="2" t="s">
        <v>1385</v>
      </c>
      <c r="B30" s="2">
        <f t="shared" si="1"/>
        <v>197</v>
      </c>
      <c r="C30" s="2">
        <f t="shared" si="0"/>
        <v>204</v>
      </c>
      <c r="D30" s="2">
        <v>8</v>
      </c>
      <c r="E30" s="2" t="s">
        <v>374</v>
      </c>
      <c r="F30" s="2" t="s">
        <v>385</v>
      </c>
      <c r="G30" s="6" t="s">
        <v>450</v>
      </c>
      <c r="H30" s="2" t="s">
        <v>1386</v>
      </c>
      <c r="I30" s="12">
        <v>12</v>
      </c>
      <c r="J30" s="2" t="str">
        <f>VLOOKUP(I30,'NSCC Reject Reason Codes'!$A$3:$B$615,2,FALSE)</f>
        <v>Trade Date missing/invalid</v>
      </c>
    </row>
    <row r="31" spans="1:10" s="4" customFormat="1" ht="12">
      <c r="A31" s="2" t="s">
        <v>1387</v>
      </c>
      <c r="B31" s="2">
        <f t="shared" si="1"/>
        <v>205</v>
      </c>
      <c r="C31" s="2">
        <f t="shared" si="0"/>
        <v>216</v>
      </c>
      <c r="D31" s="2">
        <v>12</v>
      </c>
      <c r="E31" s="2" t="s">
        <v>374</v>
      </c>
      <c r="F31" s="2" t="s">
        <v>385</v>
      </c>
      <c r="G31" s="5" t="s">
        <v>784</v>
      </c>
      <c r="H31" s="34" t="s">
        <v>1161</v>
      </c>
      <c r="I31" s="12">
        <v>154</v>
      </c>
      <c r="J31" s="2" t="str">
        <f>VLOOKUP(I31,'NSCC Reject Reason Codes'!$A$3:$B$615,2,FALSE)</f>
        <v>Cross Security Issue Number missing/invalid</v>
      </c>
    </row>
    <row r="32" spans="1:10" s="4" customFormat="1" ht="24">
      <c r="A32" s="2" t="s">
        <v>1388</v>
      </c>
      <c r="B32" s="2">
        <f t="shared" si="1"/>
        <v>217</v>
      </c>
      <c r="C32" s="2">
        <f t="shared" si="0"/>
        <v>217</v>
      </c>
      <c r="D32" s="2">
        <v>1</v>
      </c>
      <c r="E32" s="2" t="s">
        <v>376</v>
      </c>
      <c r="F32" s="2" t="s">
        <v>375</v>
      </c>
      <c r="G32" s="6" t="s">
        <v>1389</v>
      </c>
      <c r="H32" s="2" t="s">
        <v>1390</v>
      </c>
      <c r="I32" s="12">
        <v>132</v>
      </c>
      <c r="J32" s="2" t="str">
        <f>VLOOKUP(I32,'NSCC Reject Reason Codes'!$A$3:$B$615,2,FALSE)</f>
        <v>Money Debit/Credit Indicator missing/invalid</v>
      </c>
    </row>
    <row r="33" spans="1:10" s="4" customFormat="1" ht="72">
      <c r="A33" s="2" t="s">
        <v>1391</v>
      </c>
      <c r="B33" s="2">
        <f t="shared" si="1"/>
        <v>218</v>
      </c>
      <c r="C33" s="2">
        <f t="shared" si="0"/>
        <v>218</v>
      </c>
      <c r="D33" s="2">
        <v>1</v>
      </c>
      <c r="E33" s="2" t="s">
        <v>376</v>
      </c>
      <c r="F33" s="2" t="s">
        <v>458</v>
      </c>
      <c r="G33" s="6" t="s">
        <v>1392</v>
      </c>
      <c r="H33" s="2" t="s">
        <v>1393</v>
      </c>
      <c r="I33" s="12">
        <v>133</v>
      </c>
      <c r="J33" s="2" t="str">
        <f>VLOOKUP(I33,'NSCC Reject Reason Codes'!$A$3:$B$615,2,FALSE)</f>
        <v>Debit Reason Code missing/invalid</v>
      </c>
    </row>
    <row r="34" spans="1:10" s="4" customFormat="1" ht="48">
      <c r="A34" s="2" t="s">
        <v>1394</v>
      </c>
      <c r="B34" s="2">
        <f t="shared" si="1"/>
        <v>219</v>
      </c>
      <c r="C34" s="2">
        <f t="shared" si="0"/>
        <v>226</v>
      </c>
      <c r="D34" s="2">
        <v>8</v>
      </c>
      <c r="E34" s="2" t="s">
        <v>374</v>
      </c>
      <c r="F34" s="2" t="s">
        <v>375</v>
      </c>
      <c r="G34" s="6" t="s">
        <v>450</v>
      </c>
      <c r="H34" s="2" t="s">
        <v>1395</v>
      </c>
      <c r="I34" s="12">
        <v>134</v>
      </c>
      <c r="J34" s="2" t="str">
        <f>VLOOKUP(I34,'NSCC Reject Reason Codes'!$A$3:$B$615,2,FALSE)</f>
        <v xml:space="preserve">Fund Processing Date invalid </v>
      </c>
    </row>
    <row r="35" spans="1:10" s="4" customFormat="1" ht="219.75" customHeight="1">
      <c r="A35" s="2" t="s">
        <v>1396</v>
      </c>
      <c r="B35" s="2">
        <f t="shared" si="1"/>
        <v>227</v>
      </c>
      <c r="C35" s="2">
        <f t="shared" si="0"/>
        <v>228</v>
      </c>
      <c r="D35" s="2">
        <v>2</v>
      </c>
      <c r="E35" s="2" t="s">
        <v>376</v>
      </c>
      <c r="F35" s="2" t="s">
        <v>375</v>
      </c>
      <c r="G35" s="2" t="s">
        <v>1397</v>
      </c>
      <c r="H35" s="2" t="s">
        <v>1398</v>
      </c>
      <c r="I35" s="12">
        <v>135</v>
      </c>
      <c r="J35" s="2" t="str">
        <f>VLOOKUP(I35,'NSCC Reject Reason Codes'!$A$3:$B$615,2,FALSE)</f>
        <v>Commission Type missing/invalid</v>
      </c>
    </row>
    <row r="36" spans="1:10" s="4" customFormat="1" ht="12">
      <c r="A36" s="2" t="s">
        <v>503</v>
      </c>
      <c r="B36" s="2">
        <f t="shared" si="1"/>
        <v>229</v>
      </c>
      <c r="C36" s="2">
        <f t="shared" si="0"/>
        <v>236</v>
      </c>
      <c r="D36" s="2">
        <v>8</v>
      </c>
      <c r="E36" s="2" t="s">
        <v>376</v>
      </c>
      <c r="F36" s="2" t="s">
        <v>375</v>
      </c>
      <c r="G36" s="6" t="s">
        <v>504</v>
      </c>
      <c r="I36" s="12"/>
      <c r="J36" s="2"/>
    </row>
    <row r="37" spans="1:10" s="4" customFormat="1" ht="48">
      <c r="A37" s="2" t="s">
        <v>1399</v>
      </c>
      <c r="B37" s="2">
        <f t="shared" si="1"/>
        <v>237</v>
      </c>
      <c r="C37" s="2">
        <f t="shared" si="0"/>
        <v>252</v>
      </c>
      <c r="D37" s="2">
        <v>16</v>
      </c>
      <c r="E37" s="2" t="s">
        <v>374</v>
      </c>
      <c r="F37" s="2" t="s">
        <v>375</v>
      </c>
      <c r="G37" s="6" t="s">
        <v>1400</v>
      </c>
      <c r="H37" s="2" t="s">
        <v>1401</v>
      </c>
      <c r="I37" s="61" t="s">
        <v>1402</v>
      </c>
      <c r="J37" s="2" t="s">
        <v>1403</v>
      </c>
    </row>
    <row r="38" spans="1:10" s="4" customFormat="1" ht="36">
      <c r="A38" s="2" t="s">
        <v>981</v>
      </c>
      <c r="B38" s="2">
        <f t="shared" si="1"/>
        <v>253</v>
      </c>
      <c r="C38" s="2">
        <f t="shared" si="0"/>
        <v>253</v>
      </c>
      <c r="D38" s="2">
        <v>1</v>
      </c>
      <c r="E38" s="2" t="s">
        <v>376</v>
      </c>
      <c r="F38" s="2" t="s">
        <v>385</v>
      </c>
      <c r="G38" s="6" t="s">
        <v>1372</v>
      </c>
      <c r="I38" s="12">
        <v>82</v>
      </c>
      <c r="J38" s="2" t="str">
        <f>VLOOKUP(I38,'NSCC Reject Reason Codes'!$A$3:$B$615,2,FALSE)</f>
        <v xml:space="preserve">SSN/TIN/EIN Indicator invalid </v>
      </c>
    </row>
    <row r="39" spans="1:10" s="4" customFormat="1" ht="12">
      <c r="A39" s="2" t="s">
        <v>984</v>
      </c>
      <c r="B39" s="2">
        <f t="shared" si="1"/>
        <v>254</v>
      </c>
      <c r="C39" s="2">
        <f t="shared" si="0"/>
        <v>262</v>
      </c>
      <c r="D39" s="2">
        <v>9</v>
      </c>
      <c r="E39" s="2" t="s">
        <v>374</v>
      </c>
      <c r="F39" s="2" t="s">
        <v>385</v>
      </c>
      <c r="G39" s="52" t="s">
        <v>972</v>
      </c>
      <c r="H39" s="2" t="s">
        <v>1373</v>
      </c>
      <c r="I39" s="12">
        <v>83</v>
      </c>
      <c r="J39" s="2" t="str">
        <f>VLOOKUP(I39,'NSCC Reject Reason Codes'!$A$3:$B$615,2,FALSE)</f>
        <v>SSN/TIN/EIN Number invalid</v>
      </c>
    </row>
    <row r="40" spans="1:10" s="4" customFormat="1" ht="12">
      <c r="A40" s="2" t="s">
        <v>1087</v>
      </c>
      <c r="B40" s="2">
        <f>$C39+1</f>
        <v>263</v>
      </c>
      <c r="C40" s="2">
        <f t="shared" si="0"/>
        <v>271</v>
      </c>
      <c r="D40" s="2">
        <v>9</v>
      </c>
      <c r="E40" s="2" t="s">
        <v>376</v>
      </c>
      <c r="F40" s="2" t="s">
        <v>375</v>
      </c>
      <c r="G40" s="5" t="s">
        <v>956</v>
      </c>
      <c r="H40" s="2" t="s">
        <v>1404</v>
      </c>
      <c r="I40" s="12">
        <v>33</v>
      </c>
      <c r="J40" s="2" t="str">
        <f>VLOOKUP(I40,'NSCC Reject Reason Codes'!$A$3:$B$615,2,FALSE)</f>
        <v>Branch Identification Number missing/invalid</v>
      </c>
    </row>
    <row r="41" spans="1:10" s="4" customFormat="1" ht="24">
      <c r="A41" s="2" t="s">
        <v>1083</v>
      </c>
      <c r="B41" s="2">
        <f>$C40+1</f>
        <v>272</v>
      </c>
      <c r="C41" s="2">
        <f t="shared" si="0"/>
        <v>280</v>
      </c>
      <c r="D41" s="2">
        <v>9</v>
      </c>
      <c r="E41" s="2" t="s">
        <v>376</v>
      </c>
      <c r="F41" s="2" t="s">
        <v>385</v>
      </c>
      <c r="G41" s="5" t="s">
        <v>956</v>
      </c>
      <c r="H41" s="2" t="s">
        <v>1204</v>
      </c>
      <c r="I41" s="12">
        <v>32</v>
      </c>
      <c r="J41" s="2" t="str">
        <f>VLOOKUP(I41,'NSCC Reject Reason Codes'!$A$3:$B$615,2,FALSE)</f>
        <v>Account Representative/Advisor Number missing/invalid</v>
      </c>
    </row>
    <row r="42" spans="1:10" s="4" customFormat="1" ht="36">
      <c r="A42" s="2" t="s">
        <v>1405</v>
      </c>
      <c r="B42" s="2">
        <f t="shared" si="1"/>
        <v>281</v>
      </c>
      <c r="C42" s="2">
        <f t="shared" si="0"/>
        <v>281</v>
      </c>
      <c r="D42" s="2">
        <v>1</v>
      </c>
      <c r="E42" s="2" t="s">
        <v>376</v>
      </c>
      <c r="F42" s="2" t="s">
        <v>458</v>
      </c>
      <c r="G42" s="6" t="s">
        <v>1406</v>
      </c>
      <c r="H42" s="2" t="s">
        <v>744</v>
      </c>
      <c r="I42" s="12">
        <v>141</v>
      </c>
      <c r="J42" s="2" t="str">
        <f>VLOOKUP(I42,'NSCC Reject Reason Codes'!$A$3:$B$615,2,FALSE)</f>
        <v>Name Indicator missing/invalid</v>
      </c>
    </row>
    <row r="43" spans="1:10" s="4" customFormat="1" ht="24">
      <c r="A43" s="2" t="s">
        <v>1407</v>
      </c>
      <c r="B43" s="2">
        <f t="shared" si="1"/>
        <v>282</v>
      </c>
      <c r="C43" s="2">
        <f t="shared" si="0"/>
        <v>316</v>
      </c>
      <c r="D43" s="2">
        <v>35</v>
      </c>
      <c r="E43" s="2" t="s">
        <v>376</v>
      </c>
      <c r="F43" s="2" t="s">
        <v>385</v>
      </c>
      <c r="G43" s="5" t="s">
        <v>956</v>
      </c>
      <c r="H43" s="34" t="s">
        <v>1408</v>
      </c>
      <c r="I43" s="12">
        <v>285</v>
      </c>
      <c r="J43" s="2" t="str">
        <f>VLOOKUP(I43,'NSCC Reject Reason Codes'!$A$3:$B$615,2,FALSE)</f>
        <v xml:space="preserve">Name 1 length invalid  </v>
      </c>
    </row>
    <row r="44" spans="1:10" s="4" customFormat="1" ht="36">
      <c r="A44" s="2" t="s">
        <v>1409</v>
      </c>
      <c r="B44" s="2">
        <f t="shared" si="1"/>
        <v>317</v>
      </c>
      <c r="C44" s="2">
        <f t="shared" si="0"/>
        <v>317</v>
      </c>
      <c r="D44" s="2">
        <v>1</v>
      </c>
      <c r="E44" s="2" t="s">
        <v>376</v>
      </c>
      <c r="F44" s="2" t="s">
        <v>458</v>
      </c>
      <c r="G44" s="6" t="s">
        <v>1410</v>
      </c>
      <c r="I44" s="12">
        <v>141</v>
      </c>
      <c r="J44" s="2" t="str">
        <f>VLOOKUP(I44,'NSCC Reject Reason Codes'!$A$3:$B$615,2,FALSE)</f>
        <v>Name Indicator missing/invalid</v>
      </c>
    </row>
    <row r="45" spans="1:10" s="4" customFormat="1" ht="24">
      <c r="A45" s="2" t="s">
        <v>1411</v>
      </c>
      <c r="B45" s="2">
        <f t="shared" si="1"/>
        <v>318</v>
      </c>
      <c r="C45" s="2">
        <f t="shared" si="0"/>
        <v>352</v>
      </c>
      <c r="D45" s="2">
        <v>35</v>
      </c>
      <c r="E45" s="2" t="s">
        <v>376</v>
      </c>
      <c r="F45" s="2" t="s">
        <v>385</v>
      </c>
      <c r="G45" s="5" t="s">
        <v>956</v>
      </c>
      <c r="H45" s="34" t="s">
        <v>1408</v>
      </c>
      <c r="I45" s="12">
        <v>286</v>
      </c>
      <c r="J45" s="2" t="str">
        <f>VLOOKUP(I45,'NSCC Reject Reason Codes'!$A$3:$B$615,2,FALSE)</f>
        <v xml:space="preserve">Name 2 length invalid  </v>
      </c>
    </row>
    <row r="46" spans="1:10" s="4" customFormat="1" ht="12">
      <c r="A46" s="2" t="s">
        <v>1412</v>
      </c>
      <c r="B46" s="2">
        <f t="shared" si="1"/>
        <v>353</v>
      </c>
      <c r="C46" s="2">
        <f t="shared" si="0"/>
        <v>360</v>
      </c>
      <c r="D46" s="2">
        <v>8</v>
      </c>
      <c r="E46" s="2" t="s">
        <v>374</v>
      </c>
      <c r="F46" s="2" t="s">
        <v>385</v>
      </c>
      <c r="G46" s="6">
        <v>999.99999000000003</v>
      </c>
      <c r="H46" s="2" t="s">
        <v>1413</v>
      </c>
      <c r="I46" s="12">
        <v>142</v>
      </c>
      <c r="J46" s="2" t="str">
        <f>VLOOKUP(I46,'NSCC Reject Reason Codes'!$A$3:$B$615,2,FALSE)</f>
        <v>Commission Rate missing/invalid</v>
      </c>
    </row>
    <row r="47" spans="1:10" s="4" customFormat="1" ht="60">
      <c r="A47" s="2" t="s">
        <v>1414</v>
      </c>
      <c r="B47" s="2">
        <f t="shared" si="1"/>
        <v>361</v>
      </c>
      <c r="C47" s="2">
        <f t="shared" si="0"/>
        <v>376</v>
      </c>
      <c r="D47" s="2">
        <v>16</v>
      </c>
      <c r="E47" s="2" t="s">
        <v>374</v>
      </c>
      <c r="F47" s="2" t="s">
        <v>385</v>
      </c>
      <c r="G47" s="55" t="s">
        <v>1415</v>
      </c>
      <c r="H47" s="34" t="s">
        <v>3200</v>
      </c>
      <c r="I47" s="12">
        <v>143</v>
      </c>
      <c r="J47" s="2" t="str">
        <f>VLOOKUP(I47,'NSCC Reject Reason Codes'!$A$3:$B$615,2,FALSE)</f>
        <v xml:space="preserve">Gross Amount of Trade missing/invalid  </v>
      </c>
    </row>
    <row r="48" spans="1:10" s="4" customFormat="1" ht="24">
      <c r="A48" s="2" t="s">
        <v>1049</v>
      </c>
      <c r="B48" s="2">
        <f t="shared" si="1"/>
        <v>377</v>
      </c>
      <c r="C48" s="2">
        <f t="shared" si="0"/>
        <v>411</v>
      </c>
      <c r="D48" s="2">
        <v>35</v>
      </c>
      <c r="E48" s="2" t="s">
        <v>376</v>
      </c>
      <c r="F48" s="2" t="s">
        <v>385</v>
      </c>
      <c r="G48" s="6" t="s">
        <v>956</v>
      </c>
      <c r="H48" s="2" t="s">
        <v>1050</v>
      </c>
      <c r="I48" s="12">
        <v>85</v>
      </c>
      <c r="J48" s="2" t="str">
        <f>VLOOKUP(I48,'NSCC Reject Reason Codes'!$A$3:$B$615,2,FALSE)</f>
        <v xml:space="preserve">Custodian Name missing </v>
      </c>
    </row>
    <row r="49" spans="1:10" s="4" customFormat="1" ht="12">
      <c r="A49" s="2" t="s">
        <v>971</v>
      </c>
      <c r="B49" s="2">
        <f t="shared" si="1"/>
        <v>412</v>
      </c>
      <c r="C49" s="2">
        <f t="shared" si="0"/>
        <v>420</v>
      </c>
      <c r="D49" s="2">
        <v>9</v>
      </c>
      <c r="E49" s="2" t="s">
        <v>374</v>
      </c>
      <c r="F49" s="2" t="s">
        <v>385</v>
      </c>
      <c r="G49" s="52" t="s">
        <v>972</v>
      </c>
      <c r="H49" s="2" t="s">
        <v>973</v>
      </c>
      <c r="I49" s="12">
        <v>86</v>
      </c>
      <c r="J49" s="2" t="str">
        <f>VLOOKUP(I49,'NSCC Reject Reason Codes'!$A$3:$B$615,2,FALSE)</f>
        <v>Custodian Tax Identification Number invalid</v>
      </c>
    </row>
    <row r="50" spans="1:10" s="4" customFormat="1" ht="12">
      <c r="A50" s="2" t="s">
        <v>1051</v>
      </c>
      <c r="B50" s="2">
        <f t="shared" si="1"/>
        <v>421</v>
      </c>
      <c r="C50" s="2">
        <f t="shared" si="0"/>
        <v>455</v>
      </c>
      <c r="D50" s="2">
        <v>35</v>
      </c>
      <c r="E50" s="2" t="s">
        <v>376</v>
      </c>
      <c r="F50" s="2" t="s">
        <v>385</v>
      </c>
      <c r="G50" s="5" t="s">
        <v>956</v>
      </c>
      <c r="H50" s="2" t="s">
        <v>1416</v>
      </c>
      <c r="I50" s="12">
        <v>29</v>
      </c>
      <c r="J50" s="2" t="str">
        <f>VLOOKUP(I50,'NSCC Reject Reason Codes'!$A$3:$B$615,2,FALSE)</f>
        <v>Account Registration Name missing/invalid</v>
      </c>
    </row>
    <row r="51" spans="1:10" s="4" customFormat="1" ht="11.25" customHeight="1">
      <c r="A51" s="35" t="s">
        <v>1417</v>
      </c>
      <c r="B51" s="36">
        <f t="shared" si="1"/>
        <v>456</v>
      </c>
      <c r="C51" s="36">
        <f t="shared" si="0"/>
        <v>463</v>
      </c>
      <c r="D51" s="37">
        <v>8</v>
      </c>
      <c r="E51" s="2" t="s">
        <v>374</v>
      </c>
      <c r="F51" s="74" t="s">
        <v>385</v>
      </c>
      <c r="G51" s="6" t="s">
        <v>450</v>
      </c>
      <c r="I51" s="12">
        <v>385</v>
      </c>
      <c r="J51" s="2" t="str">
        <f>VLOOKUP(I51,'NSCC Reject Reason Codes'!$A$3:$B$615,2,FALSE)</f>
        <v>Share Lot Identifier 1 invalid</v>
      </c>
    </row>
    <row r="52" spans="1:10" s="4" customFormat="1" ht="24">
      <c r="A52" s="2" t="s">
        <v>1418</v>
      </c>
      <c r="B52" s="2">
        <f t="shared" si="1"/>
        <v>464</v>
      </c>
      <c r="C52" s="2">
        <f t="shared" si="0"/>
        <v>503</v>
      </c>
      <c r="D52" s="2">
        <v>40</v>
      </c>
      <c r="E52" s="2" t="s">
        <v>376</v>
      </c>
      <c r="F52" s="2" t="s">
        <v>385</v>
      </c>
      <c r="G52" s="6" t="s">
        <v>956</v>
      </c>
      <c r="H52" s="2" t="s">
        <v>1050</v>
      </c>
      <c r="I52" s="12">
        <v>452</v>
      </c>
      <c r="J52" s="2" t="str">
        <f>VLOOKUP(I52,'NSCC Reject Reason Codes'!$A$3:$B$615,2,FALSE)</f>
        <v>Custodian Name - Extended Invalid</v>
      </c>
    </row>
    <row r="53" spans="1:10" s="4" customFormat="1" ht="24">
      <c r="A53" s="2" t="s">
        <v>1078</v>
      </c>
      <c r="B53" s="2">
        <f t="shared" si="1"/>
        <v>504</v>
      </c>
      <c r="C53" s="2">
        <f t="shared" si="0"/>
        <v>663</v>
      </c>
      <c r="D53" s="2">
        <v>160</v>
      </c>
      <c r="E53" s="2" t="s">
        <v>376</v>
      </c>
      <c r="F53" s="2" t="s">
        <v>385</v>
      </c>
      <c r="G53" s="5" t="s">
        <v>956</v>
      </c>
      <c r="H53" s="2" t="s">
        <v>1079</v>
      </c>
      <c r="I53" s="12">
        <v>451</v>
      </c>
      <c r="J53" s="2" t="str">
        <f>VLOOKUP(I53,'NSCC Reject Reason Codes'!$A$3:$B$615,2,FALSE)</f>
        <v>Account Registration Name - Extended Invalid</v>
      </c>
    </row>
    <row r="54" spans="1:10" s="4" customFormat="1" ht="180">
      <c r="A54" s="2" t="s">
        <v>866</v>
      </c>
      <c r="B54" s="2">
        <f>$C53+1</f>
        <v>664</v>
      </c>
      <c r="C54" s="2">
        <f>$B54+$D54-1</f>
        <v>679</v>
      </c>
      <c r="D54" s="2">
        <v>16</v>
      </c>
      <c r="E54" s="2" t="s">
        <v>376</v>
      </c>
      <c r="F54" s="2" t="s">
        <v>458</v>
      </c>
      <c r="G54" s="2" t="s">
        <v>1081</v>
      </c>
      <c r="H54" s="11" t="s">
        <v>1419</v>
      </c>
      <c r="I54" s="10">
        <v>508</v>
      </c>
      <c r="J54" s="2" t="str">
        <f>VLOOKUP(I54,'NSCC Reject Reason Codes'!$A$3:$B$615,2,FALSE)</f>
        <v>Series NSCC Security Issue Number missing/invalid</v>
      </c>
    </row>
    <row r="55" spans="1:10" s="4" customFormat="1" ht="108">
      <c r="A55" s="2" t="s">
        <v>1188</v>
      </c>
      <c r="B55" s="2">
        <f t="shared" si="1"/>
        <v>680</v>
      </c>
      <c r="C55" s="2">
        <f t="shared" si="0"/>
        <v>699</v>
      </c>
      <c r="D55" s="2">
        <v>20</v>
      </c>
      <c r="E55" s="4" t="s">
        <v>376</v>
      </c>
      <c r="F55" s="2" t="s">
        <v>458</v>
      </c>
      <c r="G55" s="6" t="s">
        <v>1420</v>
      </c>
      <c r="H55" s="2" t="s">
        <v>1421</v>
      </c>
      <c r="I55" s="12">
        <v>366</v>
      </c>
      <c r="J55" s="2" t="str">
        <f>VLOOKUP(I55,'NSCC Reject Reason Codes'!$A$3:$B$615,2,FALSE)</f>
        <v xml:space="preserve">Related Control Number missing/invalid </v>
      </c>
    </row>
  </sheetData>
  <autoFilter ref="A2:J55" xr:uid="{00000000-0001-0000-0900-000000000000}">
    <sortState xmlns:xlrd2="http://schemas.microsoft.com/office/spreadsheetml/2017/richdata2" ref="A3:J55">
      <sortCondition sortBy="fontColor" ref="A2:A55" dxfId="0"/>
    </sortState>
  </autoFilter>
  <customSheetViews>
    <customSheetView guid="{EE821439-75E3-4A63-A3B6-BCBD88C611ED}" showPageBreaks="1" fitToPage="1" printArea="1">
      <pane xSplit="1" ySplit="2" topLeftCell="B3" activePane="bottomRight" state="frozenSplit"/>
      <selection pane="bottomRight"/>
      <pageMargins left="0" right="0" top="0" bottom="0" header="0" footer="0"/>
      <printOptions horizontalCentered="1" gridLines="1"/>
      <pageSetup paperSize="5" scale="88" fitToHeight="100" orientation="landscape" r:id="rId1"/>
      <headerFooter alignWithMargins="0">
        <oddHeader>&amp;C&amp;A</oddHeader>
        <oddFooter>&amp;L&amp;A&amp;C&amp;P</oddFooter>
      </headerFooter>
    </customSheetView>
    <customSheetView guid="{D7F7BEE5-BE09-43B7-BD73-E69A29CFAB86}" fitToPage="1">
      <pane xSplit="1" ySplit="1" topLeftCell="B35" activePane="bottomRight" state="frozenSplit"/>
      <selection pane="bottomRight" activeCell="A12" sqref="A12"/>
      <pageMargins left="0" right="0" top="0" bottom="0" header="0" footer="0"/>
      <printOptions horizontalCentered="1" gridLines="1"/>
      <pageSetup paperSize="5" scale="86" fitToHeight="100" orientation="landscape" r:id="rId2"/>
      <headerFooter alignWithMargins="0">
        <oddHeader>&amp;C&amp;A</oddHeader>
        <oddFooter>&amp;L&amp;A&amp;C&amp;P</oddFooter>
      </headerFooter>
    </customSheetView>
    <customSheetView guid="{02149C7A-8138-4D93-95DB-BA5C87F38634}" showPageBreaks="1" fitToPage="1">
      <pane xSplit="1" ySplit="2" topLeftCell="B3" activePane="bottomRight" state="frozenSplit"/>
      <selection pane="bottomRight" activeCell="I18" sqref="I18"/>
      <pageMargins left="0" right="0" top="0" bottom="0" header="0" footer="0"/>
      <printOptions horizontalCentered="1" gridLines="1"/>
      <pageSetup paperSize="5" scale="88" fitToHeight="100" orientation="landscape" r:id="rId3"/>
      <headerFooter alignWithMargins="0">
        <oddHeader>&amp;C&amp;A</oddHeader>
        <oddFooter>&amp;L&amp;A&amp;C&amp;P</oddFooter>
      </headerFooter>
    </customSheetView>
  </customSheetViews>
  <phoneticPr fontId="1" type="noConversion"/>
  <hyperlinks>
    <hyperlink ref="B1" location="'Table of Contents'!A1" display="T.O.C" xr:uid="{00000000-0004-0000-0900-000000000000}"/>
  </hyperlinks>
  <printOptions horizontalCentered="1" gridLines="1"/>
  <pageMargins left="0.25" right="0.25" top="0.75" bottom="0.75" header="0.25" footer="0.25"/>
  <pageSetup paperSize="5" scale="89" fitToHeight="100" orientation="landscape" r:id="rId4"/>
  <headerFooter alignWithMargins="0">
    <oddHeader>&amp;C&amp;A</oddHeader>
    <oddFooter>&amp;C&amp;P&amp;L&amp;"Arial"&amp;10&amp;K000000&amp;A_x000D_&amp;1#&amp;"Arial"&amp;10&amp;K737373DTCC Public (White)</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4"/>
  <dimension ref="A1:B65"/>
  <sheetViews>
    <sheetView workbookViewId="0">
      <pane ySplit="2" topLeftCell="A3" activePane="bottomLeft" state="frozen"/>
      <selection pane="bottomLeft" activeCell="B1" sqref="B1"/>
    </sheetView>
  </sheetViews>
  <sheetFormatPr defaultRowHeight="14.25"/>
  <cols>
    <col min="1" max="1" width="71.85546875" style="87" bestFit="1" customWidth="1"/>
  </cols>
  <sheetData>
    <row r="1" spans="1:2" ht="15">
      <c r="A1" s="89" t="s">
        <v>12</v>
      </c>
      <c r="B1" s="76" t="s">
        <v>47</v>
      </c>
    </row>
    <row r="2" spans="1:2" s="96" customFormat="1" ht="25.5">
      <c r="A2" s="88" t="s">
        <v>1422</v>
      </c>
    </row>
    <row r="3" spans="1:2" s="96" customFormat="1" ht="16.149999999999999" customHeight="1">
      <c r="A3" s="51" t="s">
        <v>1423</v>
      </c>
      <c r="B3" s="98"/>
    </row>
    <row r="4" spans="1:2" s="96" customFormat="1" ht="16.149999999999999" customHeight="1">
      <c r="A4" s="51" t="s">
        <v>1424</v>
      </c>
    </row>
    <row r="5" spans="1:2" s="96" customFormat="1" ht="16.149999999999999" customHeight="1">
      <c r="A5" s="51" t="s">
        <v>1425</v>
      </c>
    </row>
    <row r="6" spans="1:2" s="96" customFormat="1" ht="16.149999999999999" customHeight="1">
      <c r="A6" s="51" t="s">
        <v>1426</v>
      </c>
    </row>
    <row r="7" spans="1:2" s="96" customFormat="1" ht="16.149999999999999" customHeight="1">
      <c r="A7" s="51" t="s">
        <v>1427</v>
      </c>
    </row>
    <row r="8" spans="1:2" s="96" customFormat="1" ht="16.149999999999999" customHeight="1">
      <c r="A8" s="51" t="s">
        <v>1428</v>
      </c>
    </row>
    <row r="9" spans="1:2" s="96" customFormat="1" ht="16.149999999999999" customHeight="1">
      <c r="A9" s="51" t="s">
        <v>1429</v>
      </c>
    </row>
    <row r="10" spans="1:2" s="96" customFormat="1" ht="16.149999999999999" customHeight="1">
      <c r="A10" s="51" t="s">
        <v>1430</v>
      </c>
    </row>
    <row r="11" spans="1:2" s="96" customFormat="1" ht="16.149999999999999" customHeight="1">
      <c r="A11" s="51" t="s">
        <v>1431</v>
      </c>
    </row>
    <row r="12" spans="1:2" s="96" customFormat="1" ht="16.149999999999999" customHeight="1">
      <c r="A12" s="51" t="s">
        <v>1432</v>
      </c>
    </row>
    <row r="13" spans="1:2" s="96" customFormat="1" ht="16.149999999999999" customHeight="1">
      <c r="A13" s="51" t="s">
        <v>1433</v>
      </c>
    </row>
    <row r="14" spans="1:2" s="96" customFormat="1" ht="16.149999999999999" customHeight="1">
      <c r="A14" s="51" t="s">
        <v>1434</v>
      </c>
    </row>
    <row r="15" spans="1:2" s="96" customFormat="1" ht="16.149999999999999" customHeight="1">
      <c r="A15" s="51" t="s">
        <v>1435</v>
      </c>
    </row>
    <row r="16" spans="1:2" s="96" customFormat="1" ht="16.149999999999999" customHeight="1">
      <c r="A16" s="51" t="s">
        <v>1436</v>
      </c>
    </row>
    <row r="17" spans="1:1" s="96" customFormat="1" ht="16.149999999999999" customHeight="1">
      <c r="A17" s="51" t="s">
        <v>1437</v>
      </c>
    </row>
    <row r="18" spans="1:1" s="96" customFormat="1" ht="16.149999999999999" customHeight="1">
      <c r="A18" s="51" t="s">
        <v>1438</v>
      </c>
    </row>
    <row r="19" spans="1:1" s="96" customFormat="1" ht="16.149999999999999" customHeight="1">
      <c r="A19" s="51" t="s">
        <v>1439</v>
      </c>
    </row>
    <row r="20" spans="1:1" s="96" customFormat="1" ht="16.149999999999999" customHeight="1">
      <c r="A20" s="51" t="s">
        <v>1440</v>
      </c>
    </row>
    <row r="21" spans="1:1" s="96" customFormat="1" ht="16.149999999999999" customHeight="1">
      <c r="A21" s="51" t="s">
        <v>1441</v>
      </c>
    </row>
    <row r="22" spans="1:1" s="96" customFormat="1" ht="16.149999999999999" customHeight="1">
      <c r="A22" s="51" t="s">
        <v>1442</v>
      </c>
    </row>
    <row r="23" spans="1:1" s="96" customFormat="1" ht="16.149999999999999" customHeight="1">
      <c r="A23" s="51" t="s">
        <v>1443</v>
      </c>
    </row>
    <row r="24" spans="1:1" s="96" customFormat="1" ht="16.149999999999999" customHeight="1">
      <c r="A24" s="51" t="s">
        <v>1444</v>
      </c>
    </row>
    <row r="25" spans="1:1" s="96" customFormat="1" ht="16.149999999999999" customHeight="1">
      <c r="A25" s="51" t="s">
        <v>1445</v>
      </c>
    </row>
    <row r="26" spans="1:1" s="96" customFormat="1" ht="16.149999999999999" customHeight="1">
      <c r="A26" s="51" t="s">
        <v>1446</v>
      </c>
    </row>
    <row r="27" spans="1:1" s="96" customFormat="1" ht="16.149999999999999" customHeight="1">
      <c r="A27" s="51" t="s">
        <v>1447</v>
      </c>
    </row>
    <row r="28" spans="1:1" s="96" customFormat="1" ht="16.149999999999999" customHeight="1">
      <c r="A28" s="51" t="s">
        <v>1448</v>
      </c>
    </row>
    <row r="29" spans="1:1" s="96" customFormat="1" ht="16.149999999999999" customHeight="1">
      <c r="A29" s="51" t="s">
        <v>1449</v>
      </c>
    </row>
    <row r="30" spans="1:1" s="96" customFormat="1" ht="16.149999999999999" customHeight="1">
      <c r="A30" s="51" t="s">
        <v>1450</v>
      </c>
    </row>
    <row r="31" spans="1:1" s="96" customFormat="1" ht="16.149999999999999" customHeight="1">
      <c r="A31" s="51" t="s">
        <v>1451</v>
      </c>
    </row>
    <row r="32" spans="1:1" s="96" customFormat="1" ht="16.149999999999999" customHeight="1">
      <c r="A32" s="51" t="s">
        <v>1452</v>
      </c>
    </row>
    <row r="33" spans="1:1" s="96" customFormat="1" ht="16.149999999999999" customHeight="1">
      <c r="A33" s="51" t="s">
        <v>1453</v>
      </c>
    </row>
    <row r="34" spans="1:1" s="96" customFormat="1" ht="16.149999999999999" customHeight="1">
      <c r="A34" s="51" t="s">
        <v>1454</v>
      </c>
    </row>
    <row r="35" spans="1:1" s="96" customFormat="1" ht="16.149999999999999" customHeight="1">
      <c r="A35" s="51" t="s">
        <v>1455</v>
      </c>
    </row>
    <row r="36" spans="1:1" s="96" customFormat="1" ht="16.149999999999999" customHeight="1">
      <c r="A36" s="51" t="s">
        <v>1456</v>
      </c>
    </row>
    <row r="37" spans="1:1" s="96" customFormat="1" ht="16.149999999999999" customHeight="1">
      <c r="A37" s="51" t="s">
        <v>1457</v>
      </c>
    </row>
    <row r="38" spans="1:1" s="96" customFormat="1" ht="16.149999999999999" customHeight="1">
      <c r="A38" s="51" t="s">
        <v>1458</v>
      </c>
    </row>
    <row r="39" spans="1:1" s="96" customFormat="1" ht="16.149999999999999" customHeight="1">
      <c r="A39" s="51" t="s">
        <v>1459</v>
      </c>
    </row>
    <row r="40" spans="1:1" s="97" customFormat="1" ht="16.149999999999999" customHeight="1">
      <c r="A40" s="51" t="s">
        <v>1460</v>
      </c>
    </row>
    <row r="41" spans="1:1" s="96" customFormat="1" ht="16.149999999999999" customHeight="1">
      <c r="A41" s="51" t="s">
        <v>1461</v>
      </c>
    </row>
    <row r="42" spans="1:1" s="96" customFormat="1" ht="16.149999999999999" customHeight="1">
      <c r="A42" s="51" t="s">
        <v>1462</v>
      </c>
    </row>
    <row r="43" spans="1:1" s="96" customFormat="1" ht="16.149999999999999" customHeight="1">
      <c r="A43" s="51" t="s">
        <v>1463</v>
      </c>
    </row>
    <row r="44" spans="1:1" s="96" customFormat="1" ht="16.149999999999999" customHeight="1">
      <c r="A44" s="51" t="s">
        <v>1464</v>
      </c>
    </row>
    <row r="45" spans="1:1" s="96" customFormat="1" ht="16.149999999999999" customHeight="1">
      <c r="A45" s="51" t="s">
        <v>1465</v>
      </c>
    </row>
    <row r="46" spans="1:1" s="96" customFormat="1" ht="16.149999999999999" customHeight="1">
      <c r="A46" s="51" t="s">
        <v>1466</v>
      </c>
    </row>
    <row r="47" spans="1:1" s="96" customFormat="1" ht="16.149999999999999" customHeight="1">
      <c r="A47" s="51" t="s">
        <v>1467</v>
      </c>
    </row>
    <row r="48" spans="1:1" s="96" customFormat="1" ht="16.149999999999999" customHeight="1">
      <c r="A48" s="51" t="s">
        <v>1468</v>
      </c>
    </row>
    <row r="49" spans="1:1" s="96" customFormat="1" ht="16.149999999999999" customHeight="1">
      <c r="A49" s="51" t="s">
        <v>1469</v>
      </c>
    </row>
    <row r="50" spans="1:1" s="96" customFormat="1" ht="16.149999999999999" customHeight="1">
      <c r="A50" s="51" t="s">
        <v>1470</v>
      </c>
    </row>
    <row r="51" spans="1:1" s="96" customFormat="1" ht="16.149999999999999" customHeight="1">
      <c r="A51" s="51" t="s">
        <v>1471</v>
      </c>
    </row>
    <row r="52" spans="1:1" s="96" customFormat="1" ht="16.149999999999999" customHeight="1">
      <c r="A52" s="51" t="s">
        <v>1472</v>
      </c>
    </row>
    <row r="53" spans="1:1" s="96" customFormat="1" ht="16.149999999999999" customHeight="1">
      <c r="A53" s="51" t="s">
        <v>1473</v>
      </c>
    </row>
    <row r="54" spans="1:1" s="96" customFormat="1" ht="16.149999999999999" customHeight="1">
      <c r="A54" s="51" t="s">
        <v>1474</v>
      </c>
    </row>
    <row r="55" spans="1:1" s="96" customFormat="1" ht="16.149999999999999" customHeight="1">
      <c r="A55" s="51" t="s">
        <v>1475</v>
      </c>
    </row>
    <row r="56" spans="1:1" ht="16.350000000000001" customHeight="1">
      <c r="A56" s="99"/>
    </row>
    <row r="57" spans="1:1" ht="16.350000000000001" customHeight="1">
      <c r="A57" s="99"/>
    </row>
    <row r="58" spans="1:1" ht="16.350000000000001" customHeight="1">
      <c r="A58" s="99"/>
    </row>
    <row r="59" spans="1:1" ht="16.350000000000001" customHeight="1">
      <c r="A59" s="99"/>
    </row>
    <row r="60" spans="1:1" ht="16.350000000000001" customHeight="1">
      <c r="A60" s="99"/>
    </row>
    <row r="61" spans="1:1" ht="16.350000000000001" customHeight="1">
      <c r="A61" s="99"/>
    </row>
    <row r="62" spans="1:1" ht="16.350000000000001" customHeight="1">
      <c r="A62" s="99"/>
    </row>
    <row r="63" spans="1:1" ht="16.350000000000001" customHeight="1">
      <c r="A63" s="99"/>
    </row>
    <row r="64" spans="1:1" ht="16.350000000000001" customHeight="1">
      <c r="A64" s="99"/>
    </row>
    <row r="65" spans="1:1" ht="12.75">
      <c r="A65" s="200"/>
    </row>
  </sheetData>
  <hyperlinks>
    <hyperlink ref="B1" location="'Table of Contents'!A1" display="T.O.C" xr:uid="{00000000-0004-0000-0A00-000000000000}"/>
  </hyperlinks>
  <pageMargins left="0.7" right="0.7" top="0.75" bottom="0.75" header="0.3" footer="0.3"/>
  <pageSetup orientation="portrait" r:id="rId1"/>
  <headerFooter>
    <oddFooter>&amp;L&amp;1#&amp;"Arial"&amp;10&amp;K737373DTCC Public (White)</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fitToPage="1"/>
  </sheetPr>
  <dimension ref="A1:J28"/>
  <sheetViews>
    <sheetView zoomScaleNormal="100" workbookViewId="0"/>
  </sheetViews>
  <sheetFormatPr defaultColWidth="9.140625" defaultRowHeight="12"/>
  <cols>
    <col min="1" max="1" width="30.7109375" style="2" customWidth="1"/>
    <col min="2" max="3" width="7.7109375" style="2" customWidth="1"/>
    <col min="4" max="4" width="10.7109375" style="2" customWidth="1"/>
    <col min="5" max="6" width="7.7109375" style="2" customWidth="1"/>
    <col min="7" max="8" width="40.7109375" style="2" customWidth="1"/>
    <col min="9" max="9" width="7.7109375" style="4" customWidth="1"/>
    <col min="10" max="10" width="35.85546875" style="2" customWidth="1"/>
    <col min="11" max="16384" width="9.140625" style="4"/>
  </cols>
  <sheetData>
    <row r="1" spans="1:10" ht="18.75" customHeight="1">
      <c r="A1" s="65" t="s">
        <v>13</v>
      </c>
      <c r="B1" s="66" t="s">
        <v>47</v>
      </c>
    </row>
    <row r="2" spans="1:10" ht="30" customHeight="1">
      <c r="A2" s="8" t="s">
        <v>363</v>
      </c>
      <c r="B2" s="8" t="s">
        <v>364</v>
      </c>
      <c r="C2" s="8" t="s">
        <v>365</v>
      </c>
      <c r="D2" s="8" t="s">
        <v>366</v>
      </c>
      <c r="E2" s="8" t="s">
        <v>367</v>
      </c>
      <c r="F2" s="8" t="s">
        <v>368</v>
      </c>
      <c r="G2" s="8" t="s">
        <v>369</v>
      </c>
      <c r="H2" s="8" t="s">
        <v>370</v>
      </c>
      <c r="I2" s="8" t="s">
        <v>371</v>
      </c>
      <c r="J2" s="8" t="s">
        <v>372</v>
      </c>
    </row>
    <row r="3" spans="1:10">
      <c r="A3" s="2" t="s">
        <v>373</v>
      </c>
      <c r="B3" s="2">
        <v>1</v>
      </c>
      <c r="C3" s="2">
        <f>$B3+$D3-1</f>
        <v>4</v>
      </c>
      <c r="D3" s="2">
        <v>4</v>
      </c>
      <c r="E3" s="2" t="s">
        <v>374</v>
      </c>
      <c r="F3" s="2" t="s">
        <v>375</v>
      </c>
      <c r="I3" s="12">
        <v>1</v>
      </c>
      <c r="J3" s="2" t="str">
        <f>VLOOKUP(I3,'NSCC Reject Reason Codes'!$A$3:$B$615,2,FALSE)</f>
        <v>Record Length missing/invalid</v>
      </c>
    </row>
    <row r="4" spans="1:10">
      <c r="A4" s="2" t="s">
        <v>51</v>
      </c>
      <c r="B4" s="2">
        <f>$C3+1</f>
        <v>5</v>
      </c>
      <c r="C4" s="2">
        <f t="shared" ref="C4:C28" si="0">$B4+$D4-1</f>
        <v>5</v>
      </c>
      <c r="D4" s="2">
        <v>1</v>
      </c>
      <c r="E4" s="2" t="s">
        <v>376</v>
      </c>
      <c r="F4" s="2" t="s">
        <v>375</v>
      </c>
      <c r="G4" s="2" t="s">
        <v>77</v>
      </c>
      <c r="I4" s="12">
        <v>2</v>
      </c>
      <c r="J4" s="2" t="str">
        <f>VLOOKUP(I4,'NSCC Reject Reason Codes'!$A$3:$B$615,2,FALSE)</f>
        <v>Originator Type missing/invalid</v>
      </c>
    </row>
    <row r="5" spans="1:10" ht="24">
      <c r="A5" s="2" t="s">
        <v>987</v>
      </c>
      <c r="B5" s="2">
        <f t="shared" ref="B5:B18" si="1">$C4+1</f>
        <v>6</v>
      </c>
      <c r="C5" s="2">
        <f t="shared" si="0"/>
        <v>13</v>
      </c>
      <c r="D5" s="2">
        <v>8</v>
      </c>
      <c r="E5" s="2" t="s">
        <v>376</v>
      </c>
      <c r="F5" s="2" t="s">
        <v>375</v>
      </c>
      <c r="H5" s="2" t="s">
        <v>988</v>
      </c>
      <c r="I5" s="12">
        <v>3</v>
      </c>
      <c r="J5" s="2" t="str">
        <f>VLOOKUP(I5,'NSCC Reject Reason Codes'!$A$3:$B$615,2,FALSE)</f>
        <v>Firm Number missing/invalid</v>
      </c>
    </row>
    <row r="6" spans="1:10">
      <c r="A6" s="145" t="s">
        <v>380</v>
      </c>
      <c r="B6" s="2">
        <f t="shared" si="1"/>
        <v>14</v>
      </c>
      <c r="C6" s="2">
        <f t="shared" si="0"/>
        <v>21</v>
      </c>
      <c r="D6" s="2">
        <v>8</v>
      </c>
      <c r="E6" s="2" t="s">
        <v>376</v>
      </c>
      <c r="F6" s="2" t="s">
        <v>375</v>
      </c>
      <c r="H6" s="2" t="s">
        <v>381</v>
      </c>
      <c r="I6" s="12">
        <v>4</v>
      </c>
      <c r="J6" s="2" t="str">
        <f>VLOOKUP(I6,'NSCC Reject Reason Codes'!$A$3:$B$615,2,FALSE)</f>
        <v>Fund Number missing/invalid</v>
      </c>
    </row>
    <row r="7" spans="1:10" ht="48">
      <c r="A7" s="2" t="s">
        <v>382</v>
      </c>
      <c r="B7" s="2">
        <f t="shared" si="1"/>
        <v>22</v>
      </c>
      <c r="C7" s="2">
        <f t="shared" si="0"/>
        <v>24</v>
      </c>
      <c r="D7" s="2">
        <v>3</v>
      </c>
      <c r="E7" s="2" t="s">
        <v>376</v>
      </c>
      <c r="F7" s="2" t="s">
        <v>375</v>
      </c>
      <c r="G7" s="2" t="s">
        <v>1476</v>
      </c>
      <c r="I7" s="12">
        <v>5</v>
      </c>
      <c r="J7" s="2" t="str">
        <f>VLOOKUP(I7,'NSCC Reject Reason Codes'!$A$3:$B$615,2,FALSE)</f>
        <v xml:space="preserve">Record Type missing/invalid  </v>
      </c>
    </row>
    <row r="8" spans="1:10" ht="144">
      <c r="A8" s="2" t="s">
        <v>384</v>
      </c>
      <c r="B8" s="2">
        <f t="shared" si="1"/>
        <v>25</v>
      </c>
      <c r="C8" s="2">
        <f t="shared" si="0"/>
        <v>40</v>
      </c>
      <c r="D8" s="2">
        <v>16</v>
      </c>
      <c r="E8" s="2" t="s">
        <v>376</v>
      </c>
      <c r="F8" s="2" t="s">
        <v>458</v>
      </c>
      <c r="G8" s="2" t="s">
        <v>990</v>
      </c>
      <c r="H8" s="11" t="s">
        <v>991</v>
      </c>
      <c r="I8" s="12">
        <v>6</v>
      </c>
      <c r="J8" s="2" t="str">
        <f>VLOOKUP(I8,'NSCC Reject Reason Codes'!$A$3:$B$615,2,FALSE)</f>
        <v xml:space="preserve">NSCC Security Issue Number missing/invalid </v>
      </c>
    </row>
    <row r="9" spans="1:10" ht="36">
      <c r="A9" s="2" t="s">
        <v>388</v>
      </c>
      <c r="B9" s="2">
        <f t="shared" si="1"/>
        <v>41</v>
      </c>
      <c r="C9" s="2">
        <f t="shared" si="0"/>
        <v>43</v>
      </c>
      <c r="D9" s="2">
        <v>3</v>
      </c>
      <c r="E9" s="2" t="s">
        <v>376</v>
      </c>
      <c r="F9" s="2" t="s">
        <v>385</v>
      </c>
      <c r="H9" s="2" t="s">
        <v>390</v>
      </c>
      <c r="I9" s="12">
        <v>343</v>
      </c>
      <c r="J9" s="2" t="str">
        <f>VLOOKUP(I9,'NSCC Reject Reason Codes'!$A$3:$B$615,2,FALSE)</f>
        <v xml:space="preserve">Sidepocket ID invalid </v>
      </c>
    </row>
    <row r="10" spans="1:10" s="15" customFormat="1">
      <c r="A10" s="2" t="s">
        <v>391</v>
      </c>
      <c r="B10" s="2">
        <f t="shared" si="1"/>
        <v>44</v>
      </c>
      <c r="C10" s="2">
        <f t="shared" si="0"/>
        <v>51</v>
      </c>
      <c r="D10" s="2">
        <v>8</v>
      </c>
      <c r="E10" s="2" t="s">
        <v>376</v>
      </c>
      <c r="F10" s="2" t="s">
        <v>385</v>
      </c>
      <c r="G10" s="2"/>
      <c r="H10" s="2" t="s">
        <v>993</v>
      </c>
      <c r="I10" s="12">
        <v>346</v>
      </c>
      <c r="J10" s="2" t="str">
        <f>VLOOKUP(I10,'NSCC Reject Reason Codes'!$A$3:$B$615,2,FALSE)</f>
        <v xml:space="preserve">Share Class invalid </v>
      </c>
    </row>
    <row r="11" spans="1:10" ht="72">
      <c r="A11" s="2" t="s">
        <v>1113</v>
      </c>
      <c r="B11" s="2">
        <f t="shared" si="1"/>
        <v>52</v>
      </c>
      <c r="C11" s="2">
        <f t="shared" si="0"/>
        <v>71</v>
      </c>
      <c r="D11" s="2">
        <v>20</v>
      </c>
      <c r="E11" s="2" t="s">
        <v>376</v>
      </c>
      <c r="F11" s="2" t="s">
        <v>375</v>
      </c>
      <c r="G11" s="2" t="s">
        <v>1477</v>
      </c>
      <c r="H11" s="2" t="s">
        <v>1376</v>
      </c>
      <c r="I11" s="12">
        <v>9</v>
      </c>
      <c r="J11" s="2" t="str">
        <f>VLOOKUP(I11,'NSCC Reject Reason Codes'!$A$3:$B$615,2,FALSE)</f>
        <v>Control Number missing/invalid</v>
      </c>
    </row>
    <row r="12" spans="1:10" ht="48">
      <c r="A12" s="2" t="s">
        <v>1478</v>
      </c>
      <c r="B12" s="2">
        <f t="shared" si="1"/>
        <v>72</v>
      </c>
      <c r="C12" s="2">
        <f t="shared" si="0"/>
        <v>73</v>
      </c>
      <c r="D12" s="2">
        <v>2</v>
      </c>
      <c r="E12" s="2" t="s">
        <v>374</v>
      </c>
      <c r="F12" s="2" t="s">
        <v>375</v>
      </c>
      <c r="G12" s="2" t="s">
        <v>1479</v>
      </c>
      <c r="H12" s="2" t="s">
        <v>1480</v>
      </c>
      <c r="I12" s="12">
        <v>609</v>
      </c>
      <c r="J12" s="2" t="str">
        <f>VLOOKUP(I12,'NSCC Reject Reason Codes'!$A$3:$B$615,2,FALSE)</f>
        <v>Version Number missing/invalid</v>
      </c>
    </row>
    <row r="13" spans="1:10">
      <c r="A13" s="2" t="s">
        <v>503</v>
      </c>
      <c r="B13" s="2">
        <f t="shared" si="1"/>
        <v>74</v>
      </c>
      <c r="C13" s="2">
        <v>102</v>
      </c>
      <c r="D13" s="2">
        <v>29</v>
      </c>
      <c r="E13" s="2" t="s">
        <v>376</v>
      </c>
      <c r="F13" s="2" t="s">
        <v>375</v>
      </c>
      <c r="I13" s="12"/>
    </row>
    <row r="14" spans="1:10" ht="84">
      <c r="A14" s="2" t="s">
        <v>413</v>
      </c>
      <c r="B14" s="2">
        <f t="shared" si="1"/>
        <v>103</v>
      </c>
      <c r="C14" s="2">
        <v>103</v>
      </c>
      <c r="D14" s="2">
        <v>1</v>
      </c>
      <c r="E14" s="2" t="s">
        <v>376</v>
      </c>
      <c r="F14" s="2" t="s">
        <v>375</v>
      </c>
      <c r="G14" s="2" t="s">
        <v>414</v>
      </c>
      <c r="I14" s="12">
        <v>14</v>
      </c>
      <c r="J14" s="2" t="str">
        <f>VLOOKUP(I14,'NSCC Reject Reason Codes'!$A$3:$B$615,2,FALSE)</f>
        <v>NSCC Reject Indicator invalid</v>
      </c>
    </row>
    <row r="15" spans="1:10" ht="72">
      <c r="A15" s="2" t="s">
        <v>415</v>
      </c>
      <c r="B15" s="2">
        <v>104</v>
      </c>
      <c r="C15" s="2">
        <v>107</v>
      </c>
      <c r="D15" s="2">
        <v>4</v>
      </c>
      <c r="E15" s="2" t="s">
        <v>376</v>
      </c>
      <c r="F15" s="2" t="s">
        <v>375</v>
      </c>
      <c r="G15" s="2" t="s">
        <v>416</v>
      </c>
      <c r="I15" s="12">
        <v>15</v>
      </c>
      <c r="J15" s="2" t="str">
        <f>VLOOKUP(I15,'NSCC Reject Reason Codes'!$A$3:$B$615,2,FALSE)</f>
        <v>NSCC Reject Code invalid</v>
      </c>
    </row>
    <row r="16" spans="1:10" ht="72">
      <c r="A16" s="2" t="s">
        <v>417</v>
      </c>
      <c r="B16" s="2">
        <f t="shared" si="1"/>
        <v>108</v>
      </c>
      <c r="C16" s="2">
        <v>111</v>
      </c>
      <c r="D16" s="2">
        <v>4</v>
      </c>
      <c r="E16" s="2" t="s">
        <v>376</v>
      </c>
      <c r="F16" s="2" t="s">
        <v>375</v>
      </c>
      <c r="G16" s="2" t="s">
        <v>416</v>
      </c>
      <c r="I16" s="12">
        <v>15</v>
      </c>
      <c r="J16" s="2" t="str">
        <f>VLOOKUP(I16,'NSCC Reject Reason Codes'!$A$3:$B$615,2,FALSE)</f>
        <v>NSCC Reject Code invalid</v>
      </c>
    </row>
    <row r="17" spans="1:10" ht="72">
      <c r="A17" s="2" t="s">
        <v>418</v>
      </c>
      <c r="B17" s="2">
        <f t="shared" si="1"/>
        <v>112</v>
      </c>
      <c r="C17" s="2">
        <v>115</v>
      </c>
      <c r="D17" s="2">
        <v>4</v>
      </c>
      <c r="E17" s="2" t="s">
        <v>376</v>
      </c>
      <c r="F17" s="2" t="s">
        <v>375</v>
      </c>
      <c r="G17" s="2" t="s">
        <v>416</v>
      </c>
      <c r="I17" s="12">
        <v>15</v>
      </c>
      <c r="J17" s="2" t="str">
        <f>VLOOKUP(I17,'NSCC Reject Reason Codes'!$A$3:$B$615,2,FALSE)</f>
        <v>NSCC Reject Code invalid</v>
      </c>
    </row>
    <row r="18" spans="1:10" ht="72">
      <c r="A18" s="2" t="s">
        <v>419</v>
      </c>
      <c r="B18" s="2">
        <f t="shared" si="1"/>
        <v>116</v>
      </c>
      <c r="C18" s="2">
        <f t="shared" si="0"/>
        <v>119</v>
      </c>
      <c r="D18" s="2">
        <v>4</v>
      </c>
      <c r="E18" s="2" t="s">
        <v>376</v>
      </c>
      <c r="F18" s="2" t="s">
        <v>375</v>
      </c>
      <c r="G18" s="2" t="s">
        <v>416</v>
      </c>
      <c r="I18" s="12">
        <v>15</v>
      </c>
      <c r="J18" s="2" t="str">
        <f>VLOOKUP(I18,'NSCC Reject Reason Codes'!$A$3:$B$615,2,FALSE)</f>
        <v>NSCC Reject Code invalid</v>
      </c>
    </row>
    <row r="19" spans="1:10">
      <c r="A19" s="2" t="s">
        <v>503</v>
      </c>
      <c r="B19" s="2">
        <f>$C18+1</f>
        <v>120</v>
      </c>
      <c r="C19" s="2">
        <f t="shared" si="0"/>
        <v>180</v>
      </c>
      <c r="D19" s="2">
        <v>61</v>
      </c>
      <c r="E19" s="2" t="s">
        <v>376</v>
      </c>
      <c r="F19" s="2" t="s">
        <v>375</v>
      </c>
      <c r="I19" s="12"/>
    </row>
    <row r="20" spans="1:10" ht="180.75" thickBot="1">
      <c r="A20" s="2" t="s">
        <v>866</v>
      </c>
      <c r="B20" s="2">
        <f>$C19+1</f>
        <v>181</v>
      </c>
      <c r="C20" s="2">
        <f t="shared" si="0"/>
        <v>196</v>
      </c>
      <c r="D20" s="2">
        <v>16</v>
      </c>
      <c r="E20" s="2" t="s">
        <v>376</v>
      </c>
      <c r="F20" s="2" t="s">
        <v>458</v>
      </c>
      <c r="G20" s="2" t="s">
        <v>1081</v>
      </c>
      <c r="H20" s="11" t="s">
        <v>1082</v>
      </c>
      <c r="I20" s="10">
        <v>508</v>
      </c>
      <c r="J20" s="2" t="str">
        <f>VLOOKUP(I20,'NSCC Reject Reason Codes'!$A$3:$B$615,2,FALSE)</f>
        <v>Series NSCC Security Issue Number missing/invalid</v>
      </c>
    </row>
    <row r="21" spans="1:10" ht="13.5" thickTop="1" thickBot="1">
      <c r="A21" s="209" t="s">
        <v>1481</v>
      </c>
      <c r="B21" s="210"/>
      <c r="C21" s="210"/>
      <c r="D21" s="210"/>
      <c r="E21" s="210"/>
      <c r="F21" s="210"/>
      <c r="G21" s="210"/>
      <c r="H21" s="210"/>
      <c r="I21" s="210"/>
      <c r="J21" s="211"/>
    </row>
    <row r="22" spans="1:10" ht="204.75" thickTop="1">
      <c r="A22" s="2" t="s">
        <v>1482</v>
      </c>
      <c r="B22" s="2">
        <v>197</v>
      </c>
      <c r="C22" s="2">
        <f t="shared" si="0"/>
        <v>197</v>
      </c>
      <c r="D22" s="2">
        <v>1</v>
      </c>
      <c r="E22" s="2" t="s">
        <v>376</v>
      </c>
      <c r="F22" s="2" t="s">
        <v>458</v>
      </c>
      <c r="G22" s="2" t="s">
        <v>1483</v>
      </c>
      <c r="H22" s="2" t="s">
        <v>1484</v>
      </c>
      <c r="I22" s="12">
        <v>59</v>
      </c>
      <c r="J22" s="2" t="str">
        <f>VLOOKUP(I22,'NSCC Reject Reason Codes'!$A$3:$B$615,2,FALSE)</f>
        <v>Fund/Firm  Reject Indicator missing/invalid</v>
      </c>
    </row>
    <row r="23" spans="1:10" ht="60">
      <c r="A23" s="2" t="s">
        <v>1485</v>
      </c>
      <c r="B23" s="2">
        <f t="shared" ref="B23:B28" si="2">$C22+1</f>
        <v>198</v>
      </c>
      <c r="C23" s="2">
        <f t="shared" si="0"/>
        <v>201</v>
      </c>
      <c r="D23" s="2">
        <v>4</v>
      </c>
      <c r="E23" s="2" t="s">
        <v>376</v>
      </c>
      <c r="F23" s="2" t="s">
        <v>458</v>
      </c>
      <c r="G23" s="110" t="s">
        <v>1486</v>
      </c>
      <c r="H23" s="38" t="s">
        <v>1487</v>
      </c>
      <c r="I23" s="12">
        <v>60</v>
      </c>
      <c r="J23" s="2" t="str">
        <f>VLOOKUP(I23,'NSCC Reject Reason Codes'!$A$3:$B$615,2,FALSE)</f>
        <v xml:space="preserve">Fund/Firm Reject Reason Code missing/invalid  </v>
      </c>
    </row>
    <row r="24" spans="1:10" ht="24">
      <c r="A24" s="2" t="s">
        <v>1488</v>
      </c>
      <c r="B24" s="2">
        <f t="shared" si="2"/>
        <v>202</v>
      </c>
      <c r="C24" s="2">
        <f t="shared" si="0"/>
        <v>205</v>
      </c>
      <c r="D24" s="2">
        <v>4</v>
      </c>
      <c r="E24" s="2" t="s">
        <v>376</v>
      </c>
      <c r="F24" s="2" t="s">
        <v>385</v>
      </c>
      <c r="G24" s="52"/>
      <c r="H24" s="38" t="s">
        <v>1487</v>
      </c>
      <c r="I24" s="12">
        <v>60</v>
      </c>
      <c r="J24" s="2" t="str">
        <f>VLOOKUP(I24,'NSCC Reject Reason Codes'!$A$3:$B$615,2,FALSE)</f>
        <v xml:space="preserve">Fund/Firm Reject Reason Code missing/invalid  </v>
      </c>
    </row>
    <row r="25" spans="1:10" ht="24">
      <c r="A25" s="2" t="s">
        <v>1489</v>
      </c>
      <c r="B25" s="2">
        <f t="shared" si="2"/>
        <v>206</v>
      </c>
      <c r="C25" s="2">
        <f t="shared" si="0"/>
        <v>209</v>
      </c>
      <c r="D25" s="2">
        <v>4</v>
      </c>
      <c r="E25" s="2" t="s">
        <v>376</v>
      </c>
      <c r="F25" s="2" t="s">
        <v>385</v>
      </c>
      <c r="G25" s="52"/>
      <c r="H25" s="38" t="s">
        <v>1487</v>
      </c>
      <c r="I25" s="12">
        <v>60</v>
      </c>
      <c r="J25" s="2" t="str">
        <f>VLOOKUP(I25,'NSCC Reject Reason Codes'!$A$3:$B$615,2,FALSE)</f>
        <v xml:space="preserve">Fund/Firm Reject Reason Code missing/invalid  </v>
      </c>
    </row>
    <row r="26" spans="1:10" ht="24">
      <c r="A26" s="2" t="s">
        <v>1490</v>
      </c>
      <c r="B26" s="2">
        <f t="shared" si="2"/>
        <v>210</v>
      </c>
      <c r="C26" s="2">
        <f t="shared" si="0"/>
        <v>213</v>
      </c>
      <c r="D26" s="2">
        <v>4</v>
      </c>
      <c r="E26" s="2" t="s">
        <v>376</v>
      </c>
      <c r="F26" s="2" t="s">
        <v>385</v>
      </c>
      <c r="G26" s="52"/>
      <c r="H26" s="38" t="s">
        <v>1487</v>
      </c>
      <c r="I26" s="12">
        <v>60</v>
      </c>
      <c r="J26" s="2" t="str">
        <f>VLOOKUP(I26,'NSCC Reject Reason Codes'!$A$3:$B$615,2,FALSE)</f>
        <v xml:space="preserve">Fund/Firm Reject Reason Code missing/invalid  </v>
      </c>
    </row>
    <row r="27" spans="1:10">
      <c r="A27" s="2" t="s">
        <v>503</v>
      </c>
      <c r="B27" s="2">
        <f t="shared" si="2"/>
        <v>214</v>
      </c>
      <c r="C27" s="2">
        <f t="shared" si="0"/>
        <v>263</v>
      </c>
      <c r="D27" s="2">
        <v>50</v>
      </c>
      <c r="E27" s="2" t="s">
        <v>376</v>
      </c>
      <c r="F27" s="2" t="s">
        <v>375</v>
      </c>
      <c r="I27" s="12"/>
    </row>
    <row r="28" spans="1:10" ht="168">
      <c r="A28" s="4" t="s">
        <v>1491</v>
      </c>
      <c r="B28" s="2">
        <f t="shared" si="2"/>
        <v>264</v>
      </c>
      <c r="C28" s="2">
        <f t="shared" si="0"/>
        <v>2263</v>
      </c>
      <c r="D28" s="2">
        <v>2000</v>
      </c>
      <c r="E28" s="2" t="s">
        <v>376</v>
      </c>
      <c r="F28" s="2" t="s">
        <v>458</v>
      </c>
      <c r="G28" s="2" t="s">
        <v>1492</v>
      </c>
      <c r="I28" s="12">
        <v>608</v>
      </c>
      <c r="J28" s="2" t="str">
        <f>VLOOKUP(I28,'NSCC Reject Reason Codes'!$A$3:$B$615,2,FALSE)</f>
        <v>Fund Reject Description missing/invalid</v>
      </c>
    </row>
  </sheetData>
  <customSheetViews>
    <customSheetView guid="{EE821439-75E3-4A63-A3B6-BCBD88C611ED}" showPageBreaks="1" fitToPage="1">
      <pane xSplit="1" ySplit="2" topLeftCell="B3" activePane="bottomRight" state="frozenSplit"/>
      <selection pane="bottomRight"/>
      <pageMargins left="0" right="0" top="0" bottom="0" header="0" footer="0"/>
      <printOptions horizontalCentered="1" gridLines="1"/>
      <pageSetup paperSize="5" scale="98" fitToHeight="100" orientation="landscape" r:id="rId1"/>
      <headerFooter alignWithMargins="0">
        <oddHeader>&amp;C&amp;A</oddHeader>
        <oddFooter>&amp;L&amp;A&amp;C&amp;P</oddFooter>
      </headerFooter>
    </customSheetView>
    <customSheetView guid="{D7F7BEE5-BE09-43B7-BD73-E69A29CFAB86}" fitToPage="1">
      <pane xSplit="1" ySplit="1" topLeftCell="B20" activePane="bottomRight" state="frozenSplit"/>
      <selection pane="bottomRight" activeCell="A10" sqref="A10"/>
      <pageMargins left="0" right="0" top="0" bottom="0" header="0" footer="0"/>
      <printOptions horizontalCentered="1" gridLines="1"/>
      <pageSetup paperSize="5" scale="96" fitToHeight="100" orientation="landscape" r:id="rId2"/>
      <headerFooter alignWithMargins="0">
        <oddHeader>&amp;C&amp;A</oddHeader>
        <oddFooter>&amp;L&amp;A&amp;C&amp;P</oddFooter>
      </headerFooter>
    </customSheetView>
    <customSheetView guid="{02149C7A-8138-4D93-95DB-BA5C87F38634}" showPageBreaks="1" fitToPage="1">
      <pane xSplit="1" ySplit="2" topLeftCell="B3" activePane="bottomRight" state="frozenSplit"/>
      <selection pane="bottomRight" activeCell="I13" sqref="I13"/>
      <pageMargins left="0" right="0" top="0" bottom="0" header="0" footer="0"/>
      <printOptions horizontalCentered="1" gridLines="1"/>
      <pageSetup paperSize="5" scale="98" fitToHeight="100" orientation="landscape" r:id="rId3"/>
      <headerFooter alignWithMargins="0">
        <oddHeader>&amp;C&amp;A</oddHeader>
        <oddFooter>&amp;L&amp;A&amp;C&amp;P</oddFooter>
      </headerFooter>
    </customSheetView>
  </customSheetViews>
  <mergeCells count="1">
    <mergeCell ref="A21:J21"/>
  </mergeCells>
  <phoneticPr fontId="2" type="noConversion"/>
  <hyperlinks>
    <hyperlink ref="B1" location="'Table of Contents'!A1" display="T.O.C" xr:uid="{00000000-0004-0000-0B00-000000000000}"/>
  </hyperlinks>
  <printOptions horizontalCentered="1" gridLines="1"/>
  <pageMargins left="0.25" right="0.25" top="0.75" bottom="0.75" header="0.25" footer="0.25"/>
  <pageSetup paperSize="5" scale="90" fitToHeight="100" orientation="landscape" r:id="rId4"/>
  <headerFooter alignWithMargins="0">
    <oddHeader>&amp;C&amp;A</oddHeader>
    <oddFooter>&amp;C&amp;P&amp;L&amp;"Arial"&amp;10&amp;K000000&amp;A_x000D_&amp;1#&amp;"Arial"&amp;10&amp;K737373DTCC Public (White)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2"/>
  <dimension ref="A1:J17"/>
  <sheetViews>
    <sheetView workbookViewId="0">
      <pane ySplit="2" topLeftCell="A3" activePane="bottomLeft" state="frozen"/>
      <selection pane="bottomLeft"/>
    </sheetView>
  </sheetViews>
  <sheetFormatPr defaultColWidth="9.140625" defaultRowHeight="12.75"/>
  <cols>
    <col min="1" max="1" width="31.28515625" style="3" bestFit="1" customWidth="1"/>
    <col min="2" max="2" width="7" style="3" customWidth="1"/>
    <col min="3" max="3" width="4.28515625" style="3" customWidth="1"/>
    <col min="4" max="4" width="6.7109375" style="3" customWidth="1"/>
    <col min="5" max="5" width="4.85546875" style="3" customWidth="1"/>
    <col min="6" max="6" width="5" style="3" customWidth="1"/>
    <col min="7" max="7" width="44.7109375" style="3" customWidth="1"/>
    <col min="8" max="8" width="41" style="4" bestFit="1" customWidth="1"/>
    <col min="9" max="9" width="5.85546875" style="44" customWidth="1"/>
    <col min="10" max="10" width="34.28515625" style="43" customWidth="1"/>
    <col min="11" max="16384" width="9.140625" style="3"/>
  </cols>
  <sheetData>
    <row r="1" spans="1:10" ht="18.75" customHeight="1">
      <c r="A1" s="64" t="s">
        <v>14</v>
      </c>
      <c r="B1" s="66" t="s">
        <v>47</v>
      </c>
      <c r="G1" s="212" t="s">
        <v>1493</v>
      </c>
      <c r="H1" s="212"/>
    </row>
    <row r="2" spans="1:10" s="14" customFormat="1" ht="30" customHeight="1">
      <c r="A2" s="42" t="s">
        <v>363</v>
      </c>
      <c r="B2" s="7" t="s">
        <v>364</v>
      </c>
      <c r="C2" s="7" t="s">
        <v>365</v>
      </c>
      <c r="D2" s="7" t="s">
        <v>366</v>
      </c>
      <c r="E2" s="7" t="s">
        <v>367</v>
      </c>
      <c r="F2" s="7" t="s">
        <v>1494</v>
      </c>
      <c r="G2" s="80" t="s">
        <v>369</v>
      </c>
      <c r="H2" s="8" t="s">
        <v>370</v>
      </c>
      <c r="I2" s="9" t="s">
        <v>371</v>
      </c>
      <c r="J2" s="7" t="s">
        <v>372</v>
      </c>
    </row>
    <row r="3" spans="1:10" s="4" customFormat="1" ht="12">
      <c r="A3" s="2" t="s">
        <v>373</v>
      </c>
      <c r="B3" s="2">
        <v>1</v>
      </c>
      <c r="C3" s="2">
        <f>$B3+$D3-1</f>
        <v>4</v>
      </c>
      <c r="D3" s="2">
        <v>4</v>
      </c>
      <c r="E3" s="2" t="s">
        <v>374</v>
      </c>
      <c r="F3" s="2" t="s">
        <v>410</v>
      </c>
      <c r="G3" s="23"/>
      <c r="H3" s="2"/>
      <c r="I3" s="10">
        <v>1</v>
      </c>
      <c r="J3" s="2" t="str">
        <f>VLOOKUP(I3,'NSCC Reject Reason Codes'!$A$3:$B$615,2,FALSE)</f>
        <v>Record Length missing/invalid</v>
      </c>
    </row>
    <row r="4" spans="1:10" s="4" customFormat="1" ht="19.5" customHeight="1">
      <c r="A4" s="2" t="s">
        <v>51</v>
      </c>
      <c r="B4" s="2">
        <f>+C3+1</f>
        <v>5</v>
      </c>
      <c r="C4" s="2">
        <f t="shared" ref="C4:C17" si="0">$B4+$D4-1</f>
        <v>5</v>
      </c>
      <c r="D4" s="2">
        <v>1</v>
      </c>
      <c r="E4" s="2" t="s">
        <v>376</v>
      </c>
      <c r="F4" s="2" t="s">
        <v>410</v>
      </c>
      <c r="G4" s="2" t="s">
        <v>1495</v>
      </c>
      <c r="H4" s="2"/>
      <c r="I4" s="10">
        <v>2</v>
      </c>
      <c r="J4" s="2" t="str">
        <f>VLOOKUP(I4,'NSCC Reject Reason Codes'!$A$3:$B$615,2,FALSE)</f>
        <v>Originator Type missing/invalid</v>
      </c>
    </row>
    <row r="5" spans="1:10" s="4" customFormat="1" ht="24">
      <c r="A5" s="2" t="s">
        <v>987</v>
      </c>
      <c r="B5" s="2">
        <f t="shared" ref="B5:B12" si="1">+C4+1</f>
        <v>6</v>
      </c>
      <c r="C5" s="2">
        <f t="shared" si="0"/>
        <v>13</v>
      </c>
      <c r="D5" s="2">
        <v>8</v>
      </c>
      <c r="E5" s="2" t="s">
        <v>376</v>
      </c>
      <c r="F5" s="2" t="s">
        <v>410</v>
      </c>
      <c r="G5" s="2" t="s">
        <v>744</v>
      </c>
      <c r="H5" s="2" t="s">
        <v>1496</v>
      </c>
      <c r="I5" s="12">
        <v>3</v>
      </c>
      <c r="J5" s="2" t="str">
        <f>VLOOKUP(I5,'NSCC Reject Reason Codes'!$A$3:$B$615,2,FALSE)</f>
        <v>Firm Number missing/invalid</v>
      </c>
    </row>
    <row r="6" spans="1:10" s="4" customFormat="1" ht="12">
      <c r="A6" s="2" t="s">
        <v>380</v>
      </c>
      <c r="B6" s="2">
        <f t="shared" si="1"/>
        <v>14</v>
      </c>
      <c r="C6" s="2">
        <f t="shared" si="0"/>
        <v>21</v>
      </c>
      <c r="D6" s="2">
        <v>8</v>
      </c>
      <c r="E6" s="2" t="s">
        <v>376</v>
      </c>
      <c r="F6" s="2" t="s">
        <v>410</v>
      </c>
      <c r="G6" s="2" t="s">
        <v>744</v>
      </c>
      <c r="H6" s="2" t="s">
        <v>381</v>
      </c>
      <c r="I6" s="12">
        <v>4</v>
      </c>
      <c r="J6" s="2" t="str">
        <f>VLOOKUP(I6,'NSCC Reject Reason Codes'!$A$3:$B$615,2,FALSE)</f>
        <v>Fund Number missing/invalid</v>
      </c>
    </row>
    <row r="7" spans="1:10" s="4" customFormat="1" ht="21" customHeight="1">
      <c r="A7" s="2" t="s">
        <v>382</v>
      </c>
      <c r="B7" s="2">
        <f t="shared" si="1"/>
        <v>22</v>
      </c>
      <c r="C7" s="2">
        <f t="shared" si="0"/>
        <v>24</v>
      </c>
      <c r="D7" s="2">
        <v>3</v>
      </c>
      <c r="E7" s="2" t="s">
        <v>376</v>
      </c>
      <c r="F7" s="2" t="s">
        <v>410</v>
      </c>
      <c r="G7" s="2" t="s">
        <v>1497</v>
      </c>
      <c r="H7" s="2"/>
      <c r="I7" s="12">
        <v>5</v>
      </c>
      <c r="J7" s="2" t="str">
        <f>VLOOKUP(I7,'NSCC Reject Reason Codes'!$A$3:$B$615,2,FALSE)</f>
        <v xml:space="preserve">Record Type missing/invalid  </v>
      </c>
    </row>
    <row r="8" spans="1:10" s="4" customFormat="1" ht="84">
      <c r="A8" s="2" t="s">
        <v>1113</v>
      </c>
      <c r="B8" s="2">
        <f t="shared" si="1"/>
        <v>25</v>
      </c>
      <c r="C8" s="2">
        <f t="shared" si="0"/>
        <v>44</v>
      </c>
      <c r="D8" s="2">
        <v>20</v>
      </c>
      <c r="E8" s="2" t="s">
        <v>376</v>
      </c>
      <c r="F8" s="2" t="s">
        <v>410</v>
      </c>
      <c r="G8" s="2" t="s">
        <v>1498</v>
      </c>
      <c r="H8" s="2" t="s">
        <v>1115</v>
      </c>
      <c r="I8" s="12">
        <v>9</v>
      </c>
      <c r="J8" s="2" t="str">
        <f>VLOOKUP(I8,'NSCC Reject Reason Codes'!$A$3:$B$615,2,FALSE)</f>
        <v>Control Number missing/invalid</v>
      </c>
    </row>
    <row r="9" spans="1:10" s="4" customFormat="1" ht="60">
      <c r="A9" s="110" t="s">
        <v>1499</v>
      </c>
      <c r="B9" s="2">
        <f t="shared" si="1"/>
        <v>45</v>
      </c>
      <c r="C9" s="2">
        <f t="shared" si="0"/>
        <v>45</v>
      </c>
      <c r="D9" s="2">
        <v>1</v>
      </c>
      <c r="E9" s="2" t="s">
        <v>374</v>
      </c>
      <c r="F9" s="2" t="s">
        <v>375</v>
      </c>
      <c r="G9" s="2" t="s">
        <v>1500</v>
      </c>
      <c r="H9" s="2" t="s">
        <v>1501</v>
      </c>
      <c r="I9" s="12">
        <v>618</v>
      </c>
      <c r="J9" s="2" t="str">
        <f>VLOOKUP(I9,'NSCC Reject Reason Codes'!$A$3:$B$615,2,FALSE)</f>
        <v>Electronic Document Control Number Identifier missing/invalid</v>
      </c>
    </row>
    <row r="10" spans="1:10" s="4" customFormat="1" ht="108">
      <c r="A10" s="2" t="s">
        <v>1478</v>
      </c>
      <c r="B10" s="2">
        <f t="shared" si="1"/>
        <v>46</v>
      </c>
      <c r="C10" s="2">
        <f t="shared" si="0"/>
        <v>47</v>
      </c>
      <c r="D10" s="2">
        <v>2</v>
      </c>
      <c r="E10" s="2" t="s">
        <v>374</v>
      </c>
      <c r="F10" s="2" t="s">
        <v>375</v>
      </c>
      <c r="G10" s="2" t="s">
        <v>1502</v>
      </c>
      <c r="H10" s="2" t="s">
        <v>1503</v>
      </c>
      <c r="I10" s="10">
        <v>609</v>
      </c>
      <c r="J10" s="2" t="str">
        <f>VLOOKUP(I10,'NSCC Reject Reason Codes'!$A$3:$B$615,2,FALSE)</f>
        <v>Version Number missing/invalid</v>
      </c>
    </row>
    <row r="11" spans="1:10" s="4" customFormat="1" ht="41.25" customHeight="1">
      <c r="A11" s="2" t="s">
        <v>1504</v>
      </c>
      <c r="B11" s="2">
        <f t="shared" si="1"/>
        <v>48</v>
      </c>
      <c r="C11" s="2">
        <f t="shared" si="0"/>
        <v>48</v>
      </c>
      <c r="D11" s="2">
        <v>1</v>
      </c>
      <c r="E11" s="2" t="s">
        <v>374</v>
      </c>
      <c r="F11" s="2" t="s">
        <v>410</v>
      </c>
      <c r="G11" s="2" t="s">
        <v>455</v>
      </c>
      <c r="H11" s="2" t="s">
        <v>1505</v>
      </c>
      <c r="I11" s="10">
        <v>610</v>
      </c>
      <c r="J11" s="2" t="str">
        <f>VLOOKUP(I11,'NSCC Reject Reason Codes'!$A$3:$B$615,2,FALSE)</f>
        <v>Reject Remediation missing/invalid</v>
      </c>
    </row>
    <row r="12" spans="1:10" s="4" customFormat="1" ht="108">
      <c r="A12" s="4" t="s">
        <v>1506</v>
      </c>
      <c r="B12" s="2">
        <f t="shared" si="1"/>
        <v>49</v>
      </c>
      <c r="C12" s="2">
        <f t="shared" si="0"/>
        <v>49</v>
      </c>
      <c r="D12" s="2">
        <v>1</v>
      </c>
      <c r="E12" s="2" t="s">
        <v>374</v>
      </c>
      <c r="F12" s="2" t="s">
        <v>410</v>
      </c>
      <c r="G12" s="2" t="s">
        <v>1507</v>
      </c>
      <c r="H12" s="2" t="s">
        <v>1508</v>
      </c>
      <c r="I12" s="10">
        <v>611</v>
      </c>
      <c r="J12" s="2" t="str">
        <f>VLOOKUP(I12,'NSCC Reject Reason Codes'!$A$3:$B$615,2,FALSE)</f>
        <v>Number of Documents missing/invalid</v>
      </c>
    </row>
    <row r="13" spans="1:10" s="4" customFormat="1" ht="60">
      <c r="A13" s="2" t="s">
        <v>413</v>
      </c>
      <c r="B13" s="2">
        <f t="shared" ref="B13:B17" si="2">$C12+1</f>
        <v>50</v>
      </c>
      <c r="C13" s="2">
        <f t="shared" si="0"/>
        <v>50</v>
      </c>
      <c r="D13" s="2">
        <v>1</v>
      </c>
      <c r="E13" s="2" t="s">
        <v>376</v>
      </c>
      <c r="F13" s="2" t="s">
        <v>375</v>
      </c>
      <c r="G13" s="2" t="s">
        <v>1509</v>
      </c>
      <c r="H13" s="2"/>
      <c r="I13" s="12">
        <v>14</v>
      </c>
      <c r="J13" s="2" t="str">
        <f>VLOOKUP(I13,'NSCC Reject Reason Codes'!$A$3:$B$615,2,FALSE)</f>
        <v>NSCC Reject Indicator invalid</v>
      </c>
    </row>
    <row r="14" spans="1:10" s="4" customFormat="1" ht="60">
      <c r="A14" s="2" t="s">
        <v>415</v>
      </c>
      <c r="B14" s="2">
        <f t="shared" si="2"/>
        <v>51</v>
      </c>
      <c r="C14" s="2">
        <f t="shared" si="0"/>
        <v>54</v>
      </c>
      <c r="D14" s="2">
        <v>4</v>
      </c>
      <c r="E14" s="2" t="s">
        <v>376</v>
      </c>
      <c r="F14" s="2" t="s">
        <v>375</v>
      </c>
      <c r="G14" s="2" t="s">
        <v>1510</v>
      </c>
      <c r="H14" s="2"/>
      <c r="I14" s="12">
        <v>15</v>
      </c>
      <c r="J14" s="2" t="str">
        <f>VLOOKUP(I14,'NSCC Reject Reason Codes'!$A$3:$B$615,2,FALSE)</f>
        <v>NSCC Reject Code invalid</v>
      </c>
    </row>
    <row r="15" spans="1:10" s="4" customFormat="1" ht="60">
      <c r="A15" s="2" t="s">
        <v>417</v>
      </c>
      <c r="B15" s="2">
        <f t="shared" si="2"/>
        <v>55</v>
      </c>
      <c r="C15" s="2">
        <f t="shared" si="0"/>
        <v>58</v>
      </c>
      <c r="D15" s="2">
        <v>4</v>
      </c>
      <c r="E15" s="2" t="s">
        <v>376</v>
      </c>
      <c r="F15" s="2" t="s">
        <v>375</v>
      </c>
      <c r="G15" s="2" t="s">
        <v>1510</v>
      </c>
      <c r="H15" s="2"/>
      <c r="I15" s="12">
        <v>15</v>
      </c>
      <c r="J15" s="2" t="str">
        <f>VLOOKUP(I15,'NSCC Reject Reason Codes'!$A$3:$B$615,2,FALSE)</f>
        <v>NSCC Reject Code invalid</v>
      </c>
    </row>
    <row r="16" spans="1:10" s="4" customFormat="1" ht="60">
      <c r="A16" s="2" t="s">
        <v>418</v>
      </c>
      <c r="B16" s="2">
        <f t="shared" si="2"/>
        <v>59</v>
      </c>
      <c r="C16" s="2">
        <f t="shared" si="0"/>
        <v>62</v>
      </c>
      <c r="D16" s="2">
        <v>4</v>
      </c>
      <c r="E16" s="2" t="s">
        <v>376</v>
      </c>
      <c r="F16" s="2" t="s">
        <v>375</v>
      </c>
      <c r="G16" s="2" t="s">
        <v>1510</v>
      </c>
      <c r="H16" s="2"/>
      <c r="I16" s="12">
        <v>15</v>
      </c>
      <c r="J16" s="2" t="str">
        <f>VLOOKUP(I16,'NSCC Reject Reason Codes'!$A$3:$B$615,2,FALSE)</f>
        <v>NSCC Reject Code invalid</v>
      </c>
    </row>
    <row r="17" spans="1:10" s="4" customFormat="1" ht="60">
      <c r="A17" s="2" t="s">
        <v>419</v>
      </c>
      <c r="B17" s="2">
        <f t="shared" si="2"/>
        <v>63</v>
      </c>
      <c r="C17" s="2">
        <f t="shared" si="0"/>
        <v>66</v>
      </c>
      <c r="D17" s="2">
        <v>4</v>
      </c>
      <c r="E17" s="2" t="s">
        <v>376</v>
      </c>
      <c r="F17" s="2" t="s">
        <v>375</v>
      </c>
      <c r="G17" s="2" t="s">
        <v>1510</v>
      </c>
      <c r="H17" s="2"/>
      <c r="I17" s="12">
        <v>15</v>
      </c>
      <c r="J17" s="2" t="str">
        <f>VLOOKUP(I17,'NSCC Reject Reason Codes'!$A$3:$B$615,2,FALSE)</f>
        <v>NSCC Reject Code invalid</v>
      </c>
    </row>
  </sheetData>
  <mergeCells count="1">
    <mergeCell ref="G1:H1"/>
  </mergeCells>
  <hyperlinks>
    <hyperlink ref="B1" location="'Table of Contents'!A1" display="T.O.C" xr:uid="{00000000-0004-0000-0C00-000000000000}"/>
  </hyperlinks>
  <pageMargins left="0.7" right="0.7" top="0.75" bottom="0.75" header="0.3" footer="0.3"/>
  <pageSetup orientation="portrait" horizontalDpi="90" verticalDpi="90" r:id="rId1"/>
  <headerFooter>
    <oddFooter>&amp;L&amp;1#&amp;"Arial"&amp;10&amp;K737373DTCC Public (White)</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73F85-182E-4E90-BC4C-1B00D311C25F}">
  <sheetPr codeName="Sheet40"/>
  <dimension ref="A1:J20"/>
  <sheetViews>
    <sheetView workbookViewId="0">
      <pane ySplit="2" topLeftCell="A3" activePane="bottomLeft" state="frozen"/>
      <selection pane="bottomLeft"/>
    </sheetView>
  </sheetViews>
  <sheetFormatPr defaultColWidth="9.140625" defaultRowHeight="12.75"/>
  <cols>
    <col min="1" max="1" width="31.28515625" style="3" bestFit="1" customWidth="1"/>
    <col min="2" max="2" width="7" style="3" customWidth="1"/>
    <col min="3" max="3" width="11.42578125" style="3" customWidth="1"/>
    <col min="4" max="4" width="6.7109375" style="3" customWidth="1"/>
    <col min="5" max="5" width="4.85546875" style="3" customWidth="1"/>
    <col min="6" max="6" width="5" style="3" customWidth="1"/>
    <col min="7" max="7" width="44.7109375" style="3" customWidth="1"/>
    <col min="8" max="8" width="41" style="4" bestFit="1" customWidth="1"/>
    <col min="9" max="9" width="5.85546875" style="44" customWidth="1"/>
    <col min="10" max="10" width="34.28515625" style="43" customWidth="1"/>
    <col min="11" max="16384" width="9.140625" style="3"/>
  </cols>
  <sheetData>
    <row r="1" spans="1:10" ht="18.75" customHeight="1">
      <c r="A1" s="64" t="s">
        <v>15</v>
      </c>
      <c r="B1" s="66" t="s">
        <v>47</v>
      </c>
      <c r="G1" s="212" t="s">
        <v>1511</v>
      </c>
      <c r="H1" s="212"/>
    </row>
    <row r="2" spans="1:10" s="14" customFormat="1" ht="30" customHeight="1">
      <c r="A2" s="42" t="s">
        <v>363</v>
      </c>
      <c r="B2" s="7" t="s">
        <v>364</v>
      </c>
      <c r="C2" s="7" t="s">
        <v>365</v>
      </c>
      <c r="D2" s="7" t="s">
        <v>366</v>
      </c>
      <c r="E2" s="7" t="s">
        <v>367</v>
      </c>
      <c r="F2" s="7" t="s">
        <v>1494</v>
      </c>
      <c r="G2" s="80" t="s">
        <v>369</v>
      </c>
      <c r="H2" s="8" t="s">
        <v>370</v>
      </c>
      <c r="I2" s="9" t="s">
        <v>371</v>
      </c>
      <c r="J2" s="7" t="s">
        <v>372</v>
      </c>
    </row>
    <row r="3" spans="1:10" s="4" customFormat="1" ht="12">
      <c r="A3" s="2" t="s">
        <v>373</v>
      </c>
      <c r="B3" s="2">
        <v>1</v>
      </c>
      <c r="C3" s="2">
        <f>$B3+$D3-1</f>
        <v>4</v>
      </c>
      <c r="D3" s="2">
        <v>4</v>
      </c>
      <c r="E3" s="2" t="s">
        <v>374</v>
      </c>
      <c r="F3" s="2" t="s">
        <v>410</v>
      </c>
      <c r="G3" s="23"/>
      <c r="H3" s="2"/>
      <c r="I3" s="10">
        <v>1</v>
      </c>
      <c r="J3" s="2" t="str">
        <f>VLOOKUP(I3,'NSCC Reject Reason Codes'!$A$3:$B$615,2,FALSE)</f>
        <v>Record Length missing/invalid</v>
      </c>
    </row>
    <row r="4" spans="1:10" s="4" customFormat="1" ht="24">
      <c r="A4" s="2" t="s">
        <v>51</v>
      </c>
      <c r="B4" s="2">
        <f>+C3+1</f>
        <v>5</v>
      </c>
      <c r="C4" s="2">
        <f t="shared" ref="C4:C20" si="0">$B4+$D4-1</f>
        <v>5</v>
      </c>
      <c r="D4" s="2">
        <v>1</v>
      </c>
      <c r="E4" s="2" t="s">
        <v>376</v>
      </c>
      <c r="F4" s="2" t="s">
        <v>410</v>
      </c>
      <c r="G4" s="2" t="s">
        <v>57</v>
      </c>
      <c r="H4" s="2"/>
      <c r="I4" s="10">
        <v>2</v>
      </c>
      <c r="J4" s="2" t="str">
        <f>VLOOKUP(I4,'NSCC Reject Reason Codes'!$A$3:$B$615,2,FALSE)</f>
        <v>Originator Type missing/invalid</v>
      </c>
    </row>
    <row r="5" spans="1:10" s="4" customFormat="1" ht="12">
      <c r="A5" s="2" t="s">
        <v>1512</v>
      </c>
      <c r="B5" s="2">
        <f t="shared" ref="B5:B8" si="1">+C4+1</f>
        <v>6</v>
      </c>
      <c r="C5" s="2">
        <f t="shared" si="0"/>
        <v>13</v>
      </c>
      <c r="D5" s="2">
        <v>8</v>
      </c>
      <c r="E5" s="2" t="s">
        <v>376</v>
      </c>
      <c r="F5" s="2" t="s">
        <v>410</v>
      </c>
      <c r="G5" s="2" t="s">
        <v>744</v>
      </c>
      <c r="H5" s="2" t="s">
        <v>1513</v>
      </c>
      <c r="I5" s="12">
        <v>638</v>
      </c>
      <c r="J5" s="2" t="str">
        <f>VLOOKUP(I5,'NSCC Reject Reason Codes'!$A$3:$B$615,2,FALSE)</f>
        <v>Sender Number missing/invalid</v>
      </c>
    </row>
    <row r="6" spans="1:10" s="4" customFormat="1" ht="24">
      <c r="A6" s="2" t="s">
        <v>377</v>
      </c>
      <c r="B6" s="2">
        <f t="shared" si="1"/>
        <v>14</v>
      </c>
      <c r="C6" s="2">
        <f t="shared" si="0"/>
        <v>21</v>
      </c>
      <c r="D6" s="2">
        <v>8</v>
      </c>
      <c r="E6" s="4" t="s">
        <v>376</v>
      </c>
      <c r="F6" s="4" t="s">
        <v>375</v>
      </c>
      <c r="G6" s="2" t="s">
        <v>1514</v>
      </c>
      <c r="H6" s="2" t="s">
        <v>379</v>
      </c>
      <c r="I6" s="12">
        <v>167</v>
      </c>
      <c r="J6" s="2" t="str">
        <f>VLOOKUP(I6,'NSCC Reject Reason Codes'!$A$3:$B$615,2,FALSE)</f>
        <v>Recipient Number missing/invalid</v>
      </c>
    </row>
    <row r="7" spans="1:10" s="4" customFormat="1" ht="21" customHeight="1">
      <c r="A7" s="2" t="s">
        <v>382</v>
      </c>
      <c r="B7" s="2">
        <f t="shared" si="1"/>
        <v>22</v>
      </c>
      <c r="C7" s="2">
        <f t="shared" si="0"/>
        <v>24</v>
      </c>
      <c r="D7" s="2">
        <v>3</v>
      </c>
      <c r="E7" s="2" t="s">
        <v>376</v>
      </c>
      <c r="F7" s="2" t="s">
        <v>410</v>
      </c>
      <c r="G7" s="2" t="s">
        <v>358</v>
      </c>
      <c r="H7" s="2"/>
      <c r="I7" s="12">
        <v>5</v>
      </c>
      <c r="J7" s="2" t="str">
        <f>VLOOKUP(I7,'NSCC Reject Reason Codes'!$A$3:$B$615,2,FALSE)</f>
        <v xml:space="preserve">Record Type missing/invalid  </v>
      </c>
    </row>
    <row r="8" spans="1:10" s="4" customFormat="1" ht="144">
      <c r="A8" s="2" t="s">
        <v>384</v>
      </c>
      <c r="B8" s="2">
        <f t="shared" si="1"/>
        <v>25</v>
      </c>
      <c r="C8" s="2">
        <f t="shared" si="0"/>
        <v>40</v>
      </c>
      <c r="D8" s="2">
        <v>16</v>
      </c>
      <c r="E8" s="2" t="s">
        <v>376</v>
      </c>
      <c r="F8" s="2" t="s">
        <v>458</v>
      </c>
      <c r="G8" s="2" t="s">
        <v>990</v>
      </c>
      <c r="H8" s="11" t="s">
        <v>1110</v>
      </c>
      <c r="I8" s="10">
        <v>6</v>
      </c>
      <c r="J8" s="2" t="str">
        <f>VLOOKUP(I8,'NSCC Reject Reason Codes'!$A$3:$B$615,2,FALSE)</f>
        <v xml:space="preserve">NSCC Security Issue Number missing/invalid </v>
      </c>
    </row>
    <row r="9" spans="1:10" s="4" customFormat="1" ht="120">
      <c r="A9" s="2" t="s">
        <v>1113</v>
      </c>
      <c r="B9" s="2">
        <f t="shared" ref="B9:B16" si="2">+C8+1</f>
        <v>41</v>
      </c>
      <c r="C9" s="2">
        <f t="shared" si="0"/>
        <v>60</v>
      </c>
      <c r="D9" s="2">
        <v>20</v>
      </c>
      <c r="E9" s="2" t="s">
        <v>376</v>
      </c>
      <c r="F9" s="2" t="s">
        <v>410</v>
      </c>
      <c r="G9" s="2" t="s">
        <v>1498</v>
      </c>
      <c r="H9" s="2" t="s">
        <v>1515</v>
      </c>
      <c r="I9" s="12">
        <v>9</v>
      </c>
      <c r="J9" s="2" t="str">
        <f>VLOOKUP(I9,'NSCC Reject Reason Codes'!$A$3:$B$615,2,FALSE)</f>
        <v>Control Number missing/invalid</v>
      </c>
    </row>
    <row r="10" spans="1:10" s="4" customFormat="1" ht="156">
      <c r="A10" s="2" t="s">
        <v>1478</v>
      </c>
      <c r="B10" s="2">
        <f t="shared" si="2"/>
        <v>61</v>
      </c>
      <c r="C10" s="2">
        <f t="shared" si="0"/>
        <v>62</v>
      </c>
      <c r="D10" s="2">
        <v>2</v>
      </c>
      <c r="E10" s="2" t="s">
        <v>376</v>
      </c>
      <c r="F10" s="2" t="s">
        <v>375</v>
      </c>
      <c r="G10" s="2" t="s">
        <v>1516</v>
      </c>
      <c r="H10" s="2" t="s">
        <v>1517</v>
      </c>
      <c r="I10" s="10">
        <v>609</v>
      </c>
      <c r="J10" s="2" t="str">
        <f>VLOOKUP(I10,'NSCC Reject Reason Codes'!$A$3:$B$615,2,FALSE)</f>
        <v>Version Number missing/invalid</v>
      </c>
    </row>
    <row r="11" spans="1:10" s="4" customFormat="1" ht="84">
      <c r="A11" s="110" t="s">
        <v>1518</v>
      </c>
      <c r="B11" s="2">
        <f t="shared" si="2"/>
        <v>63</v>
      </c>
      <c r="C11" s="2">
        <f t="shared" si="0"/>
        <v>64</v>
      </c>
      <c r="D11" s="2">
        <v>2</v>
      </c>
      <c r="E11" s="2" t="s">
        <v>376</v>
      </c>
      <c r="F11" s="2" t="s">
        <v>375</v>
      </c>
      <c r="G11" s="2" t="s">
        <v>1519</v>
      </c>
      <c r="H11" s="2" t="s">
        <v>1520</v>
      </c>
      <c r="I11" s="12">
        <v>144</v>
      </c>
      <c r="J11" s="2" t="str">
        <f>VLOOKUP(I11,'NSCC Reject Reason Codes'!$A$3:$B$615,2,FALSE)</f>
        <v>Transaction Type missing/invalid</v>
      </c>
    </row>
    <row r="12" spans="1:10" s="4" customFormat="1" ht="24">
      <c r="A12" s="4" t="s">
        <v>1521</v>
      </c>
      <c r="B12" s="2">
        <f t="shared" si="2"/>
        <v>65</v>
      </c>
      <c r="C12" s="2">
        <f t="shared" si="0"/>
        <v>65</v>
      </c>
      <c r="D12" s="4">
        <v>1</v>
      </c>
      <c r="E12" s="4" t="s">
        <v>374</v>
      </c>
      <c r="F12" s="4" t="s">
        <v>375</v>
      </c>
      <c r="G12" s="2" t="s">
        <v>455</v>
      </c>
      <c r="H12" s="2" t="s">
        <v>1522</v>
      </c>
      <c r="I12" s="12">
        <v>639</v>
      </c>
      <c r="J12" s="2" t="str">
        <f>VLOOKUP(I12,'NSCC Reject Reason Codes'!$A$3:$B$615,2,FALSE)</f>
        <v>Related Transaction Indicator missing/invalid</v>
      </c>
    </row>
    <row r="13" spans="1:10" s="4" customFormat="1" ht="36">
      <c r="A13" s="2" t="s">
        <v>1523</v>
      </c>
      <c r="B13" s="2">
        <f t="shared" ref="B13" si="3">+C12+1</f>
        <v>66</v>
      </c>
      <c r="C13" s="2">
        <f t="shared" si="0"/>
        <v>85</v>
      </c>
      <c r="D13" s="2">
        <v>20</v>
      </c>
      <c r="E13" s="2" t="s">
        <v>376</v>
      </c>
      <c r="F13" s="2" t="s">
        <v>385</v>
      </c>
      <c r="G13" s="2" t="s">
        <v>1524</v>
      </c>
      <c r="H13" s="2"/>
      <c r="I13" s="10">
        <v>26</v>
      </c>
      <c r="J13" s="2" t="str">
        <f>VLOOKUP(I13,'NSCC Reject Reason Codes'!$A$3:$B$615,2,FALSE)</f>
        <v xml:space="preserve">Firm Account Number  missing/invalid </v>
      </c>
    </row>
    <row r="14" spans="1:10" s="4" customFormat="1" ht="36">
      <c r="A14" s="2" t="s">
        <v>1013</v>
      </c>
      <c r="B14" s="2">
        <f t="shared" si="2"/>
        <v>86</v>
      </c>
      <c r="C14" s="2">
        <f t="shared" si="0"/>
        <v>105</v>
      </c>
      <c r="D14" s="2">
        <v>20</v>
      </c>
      <c r="E14" s="2" t="s">
        <v>376</v>
      </c>
      <c r="F14" s="2" t="s">
        <v>385</v>
      </c>
      <c r="G14" s="2" t="s">
        <v>1525</v>
      </c>
      <c r="H14" s="2"/>
      <c r="I14" s="10">
        <v>27</v>
      </c>
      <c r="J14" s="2" t="str">
        <f>VLOOKUP(I14,'NSCC Reject Reason Codes'!$A$3:$B$615,2,FALSE)</f>
        <v xml:space="preserve">Fund Account Number  missing/invalid </v>
      </c>
    </row>
    <row r="15" spans="1:10" s="4" customFormat="1" ht="180">
      <c r="A15" s="2" t="s">
        <v>866</v>
      </c>
      <c r="B15" s="2">
        <f t="shared" si="2"/>
        <v>106</v>
      </c>
      <c r="C15" s="2">
        <f t="shared" si="0"/>
        <v>121</v>
      </c>
      <c r="D15" s="2">
        <v>16</v>
      </c>
      <c r="E15" s="2" t="s">
        <v>376</v>
      </c>
      <c r="F15" s="2" t="s">
        <v>458</v>
      </c>
      <c r="G15" s="2" t="s">
        <v>1081</v>
      </c>
      <c r="H15" s="11" t="s">
        <v>1082</v>
      </c>
      <c r="I15" s="12">
        <v>508</v>
      </c>
      <c r="J15" s="2" t="str">
        <f>VLOOKUP(I15,'NSCC Reject Reason Codes'!$A$3:$B$615,2,FALSE)</f>
        <v>Series NSCC Security Issue Number missing/invalid</v>
      </c>
    </row>
    <row r="16" spans="1:10" s="4" customFormat="1" ht="60">
      <c r="A16" s="2" t="s">
        <v>413</v>
      </c>
      <c r="B16" s="2">
        <f t="shared" si="2"/>
        <v>122</v>
      </c>
      <c r="C16" s="2">
        <f t="shared" si="0"/>
        <v>122</v>
      </c>
      <c r="D16" s="2">
        <v>1</v>
      </c>
      <c r="E16" s="2" t="s">
        <v>376</v>
      </c>
      <c r="F16" s="2" t="s">
        <v>375</v>
      </c>
      <c r="G16" s="2" t="s">
        <v>1509</v>
      </c>
      <c r="I16" s="12">
        <v>14</v>
      </c>
      <c r="J16" s="2" t="str">
        <f>VLOOKUP(I16,'NSCC Reject Reason Codes'!$A$3:$B$615,2,FALSE)</f>
        <v>NSCC Reject Indicator invalid</v>
      </c>
    </row>
    <row r="17" spans="1:10" s="4" customFormat="1" ht="60">
      <c r="A17" s="2" t="s">
        <v>415</v>
      </c>
      <c r="B17" s="2">
        <f t="shared" ref="B17:B20" si="4">$C16+1</f>
        <v>123</v>
      </c>
      <c r="C17" s="2">
        <f t="shared" si="0"/>
        <v>126</v>
      </c>
      <c r="D17" s="2">
        <v>4</v>
      </c>
      <c r="E17" s="2" t="s">
        <v>376</v>
      </c>
      <c r="F17" s="2" t="s">
        <v>375</v>
      </c>
      <c r="G17" s="2" t="s">
        <v>1510</v>
      </c>
      <c r="H17" s="2"/>
      <c r="I17" s="12">
        <v>15</v>
      </c>
      <c r="J17" s="2" t="str">
        <f>VLOOKUP(I17,'NSCC Reject Reason Codes'!$A$3:$B$615,2,FALSE)</f>
        <v>NSCC Reject Code invalid</v>
      </c>
    </row>
    <row r="18" spans="1:10" s="4" customFormat="1" ht="60">
      <c r="A18" s="2" t="s">
        <v>417</v>
      </c>
      <c r="B18" s="2">
        <f t="shared" si="4"/>
        <v>127</v>
      </c>
      <c r="C18" s="2">
        <f t="shared" si="0"/>
        <v>130</v>
      </c>
      <c r="D18" s="2">
        <v>4</v>
      </c>
      <c r="E18" s="2" t="s">
        <v>376</v>
      </c>
      <c r="F18" s="2" t="s">
        <v>375</v>
      </c>
      <c r="G18" s="2" t="s">
        <v>1510</v>
      </c>
      <c r="H18" s="2"/>
      <c r="I18" s="12">
        <v>15</v>
      </c>
      <c r="J18" s="2" t="str">
        <f>VLOOKUP(I18,'NSCC Reject Reason Codes'!$A$3:$B$615,2,FALSE)</f>
        <v>NSCC Reject Code invalid</v>
      </c>
    </row>
    <row r="19" spans="1:10" s="4" customFormat="1" ht="60">
      <c r="A19" s="2" t="s">
        <v>418</v>
      </c>
      <c r="B19" s="2">
        <f t="shared" si="4"/>
        <v>131</v>
      </c>
      <c r="C19" s="2">
        <f t="shared" si="0"/>
        <v>134</v>
      </c>
      <c r="D19" s="2">
        <v>4</v>
      </c>
      <c r="E19" s="2" t="s">
        <v>376</v>
      </c>
      <c r="F19" s="2" t="s">
        <v>375</v>
      </c>
      <c r="G19" s="2" t="s">
        <v>1510</v>
      </c>
      <c r="H19" s="2"/>
      <c r="I19" s="12">
        <v>15</v>
      </c>
      <c r="J19" s="2" t="str">
        <f>VLOOKUP(I19,'NSCC Reject Reason Codes'!$A$3:$B$615,2,FALSE)</f>
        <v>NSCC Reject Code invalid</v>
      </c>
    </row>
    <row r="20" spans="1:10" s="4" customFormat="1" ht="60">
      <c r="A20" s="2" t="s">
        <v>419</v>
      </c>
      <c r="B20" s="2">
        <f t="shared" si="4"/>
        <v>135</v>
      </c>
      <c r="C20" s="2">
        <f t="shared" si="0"/>
        <v>138</v>
      </c>
      <c r="D20" s="2">
        <v>4</v>
      </c>
      <c r="E20" s="2" t="s">
        <v>376</v>
      </c>
      <c r="F20" s="2" t="s">
        <v>375</v>
      </c>
      <c r="G20" s="2" t="s">
        <v>1510</v>
      </c>
      <c r="H20" s="2"/>
      <c r="I20" s="12">
        <v>15</v>
      </c>
      <c r="J20" s="2" t="str">
        <f>VLOOKUP(I20,'NSCC Reject Reason Codes'!$A$3:$B$615,2,FALSE)</f>
        <v>NSCC Reject Code invalid</v>
      </c>
    </row>
  </sheetData>
  <mergeCells count="1">
    <mergeCell ref="G1:H1"/>
  </mergeCells>
  <hyperlinks>
    <hyperlink ref="B1" location="'Table of Contents'!A1" display="T.O.C" xr:uid="{14B6EAA7-B951-493B-94A4-9DB2CCBFC36D}"/>
  </hyperlinks>
  <pageMargins left="0.7" right="0.7" top="0.75" bottom="0.75" header="0.3" footer="0.3"/>
  <pageSetup orientation="portrait" horizontalDpi="200" verticalDpi="200" r:id="rId1"/>
  <headerFooter>
    <oddFooter>&amp;L&amp;1#&amp;"Arial"&amp;10&amp;K737373DTCC Public (White)</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60B34-555E-4A88-A85D-8A7BFCEF6C11}">
  <sheetPr codeName="Sheet44"/>
  <dimension ref="A1:J19"/>
  <sheetViews>
    <sheetView workbookViewId="0">
      <pane ySplit="2" topLeftCell="A3" activePane="bottomLeft" state="frozen"/>
      <selection pane="bottomLeft"/>
    </sheetView>
  </sheetViews>
  <sheetFormatPr defaultColWidth="9.140625" defaultRowHeight="12"/>
  <cols>
    <col min="1" max="1" width="30.7109375" style="2" customWidth="1"/>
    <col min="2" max="3" width="7.7109375" style="2" customWidth="1"/>
    <col min="4" max="4" width="10.7109375" style="2" customWidth="1"/>
    <col min="5" max="6" width="7.7109375" style="2" customWidth="1"/>
    <col min="7" max="8" width="40.7109375" style="2" customWidth="1"/>
    <col min="9" max="9" width="7.7109375" style="4" customWidth="1"/>
    <col min="10" max="10" width="35.85546875" style="2" customWidth="1"/>
    <col min="11" max="16384" width="9.140625" style="4"/>
  </cols>
  <sheetData>
    <row r="1" spans="1:10" ht="31.5">
      <c r="A1" s="65" t="s">
        <v>1526</v>
      </c>
      <c r="B1" s="66" t="s">
        <v>47</v>
      </c>
    </row>
    <row r="2" spans="1:10" ht="30" customHeight="1">
      <c r="A2" s="8" t="s">
        <v>363</v>
      </c>
      <c r="B2" s="8" t="s">
        <v>364</v>
      </c>
      <c r="C2" s="8" t="s">
        <v>365</v>
      </c>
      <c r="D2" s="8" t="s">
        <v>366</v>
      </c>
      <c r="E2" s="8" t="s">
        <v>367</v>
      </c>
      <c r="F2" s="8" t="s">
        <v>368</v>
      </c>
      <c r="G2" s="8" t="s">
        <v>369</v>
      </c>
      <c r="H2" s="8" t="s">
        <v>370</v>
      </c>
      <c r="I2" s="8" t="s">
        <v>371</v>
      </c>
      <c r="J2" s="8" t="s">
        <v>372</v>
      </c>
    </row>
    <row r="3" spans="1:10">
      <c r="A3" s="2" t="s">
        <v>373</v>
      </c>
      <c r="B3" s="2">
        <v>1</v>
      </c>
      <c r="C3" s="2">
        <f>$B3+$D3-1</f>
        <v>4</v>
      </c>
      <c r="D3" s="2">
        <v>4</v>
      </c>
      <c r="E3" s="2" t="s">
        <v>374</v>
      </c>
      <c r="F3" s="2" t="s">
        <v>375</v>
      </c>
      <c r="I3" s="12">
        <v>1</v>
      </c>
      <c r="J3" s="2" t="str">
        <f>VLOOKUP(I3,'NSCC Reject Reason Codes'!$A$3:$B$615,2,FALSE)</f>
        <v>Record Length missing/invalid</v>
      </c>
    </row>
    <row r="4" spans="1:10" ht="24">
      <c r="A4" s="2" t="s">
        <v>51</v>
      </c>
      <c r="B4" s="2">
        <f>$C3+1</f>
        <v>5</v>
      </c>
      <c r="C4" s="2">
        <f t="shared" ref="C4:C19" si="0">$B4+$D4-1</f>
        <v>5</v>
      </c>
      <c r="D4" s="2">
        <v>1</v>
      </c>
      <c r="E4" s="2" t="s">
        <v>376</v>
      </c>
      <c r="F4" s="2" t="s">
        <v>375</v>
      </c>
      <c r="G4" s="2" t="s">
        <v>57</v>
      </c>
      <c r="I4" s="12">
        <v>2</v>
      </c>
      <c r="J4" s="2" t="str">
        <f>VLOOKUP(I4,'NSCC Reject Reason Codes'!$A$3:$B$615,2,FALSE)</f>
        <v>Originator Type missing/invalid</v>
      </c>
    </row>
    <row r="5" spans="1:10" ht="24">
      <c r="A5" s="2" t="s">
        <v>1512</v>
      </c>
      <c r="B5" s="2">
        <f t="shared" ref="B5:B19" si="1">$C4+1</f>
        <v>6</v>
      </c>
      <c r="C5" s="2">
        <f t="shared" si="0"/>
        <v>13</v>
      </c>
      <c r="D5" s="2">
        <v>8</v>
      </c>
      <c r="E5" s="2" t="s">
        <v>376</v>
      </c>
      <c r="F5" s="2" t="s">
        <v>375</v>
      </c>
      <c r="H5" s="2" t="s">
        <v>1527</v>
      </c>
      <c r="I5" s="12">
        <v>638</v>
      </c>
      <c r="J5" s="2" t="str">
        <f>VLOOKUP(I5,'NSCC Reject Reason Codes'!$A$3:$B$615,2,FALSE)</f>
        <v>Sender Number missing/invalid</v>
      </c>
    </row>
    <row r="6" spans="1:10" ht="24">
      <c r="A6" s="145" t="s">
        <v>377</v>
      </c>
      <c r="B6" s="2">
        <f t="shared" si="1"/>
        <v>14</v>
      </c>
      <c r="C6" s="2">
        <f t="shared" si="0"/>
        <v>21</v>
      </c>
      <c r="D6" s="2">
        <v>8</v>
      </c>
      <c r="E6" s="2" t="s">
        <v>376</v>
      </c>
      <c r="F6" s="2" t="s">
        <v>375</v>
      </c>
      <c r="H6" s="2" t="s">
        <v>1527</v>
      </c>
      <c r="I6" s="12">
        <v>167</v>
      </c>
      <c r="J6" s="2" t="str">
        <f>VLOOKUP(I6,'NSCC Reject Reason Codes'!$A$3:$B$615,2,FALSE)</f>
        <v>Recipient Number missing/invalid</v>
      </c>
    </row>
    <row r="7" spans="1:10" ht="24">
      <c r="A7" s="2" t="s">
        <v>382</v>
      </c>
      <c r="B7" s="2">
        <f t="shared" si="1"/>
        <v>22</v>
      </c>
      <c r="C7" s="2">
        <f t="shared" si="0"/>
        <v>24</v>
      </c>
      <c r="D7" s="2">
        <v>3</v>
      </c>
      <c r="E7" s="2" t="s">
        <v>376</v>
      </c>
      <c r="F7" s="2" t="s">
        <v>375</v>
      </c>
      <c r="G7" s="2" t="s">
        <v>1528</v>
      </c>
      <c r="I7" s="12">
        <v>5</v>
      </c>
      <c r="J7" s="2" t="str">
        <f>VLOOKUP(I7,'NSCC Reject Reason Codes'!$A$3:$B$615,2,FALSE)</f>
        <v xml:space="preserve">Record Type missing/invalid  </v>
      </c>
    </row>
    <row r="8" spans="1:10" ht="108">
      <c r="A8" s="2" t="s">
        <v>384</v>
      </c>
      <c r="B8" s="2">
        <f t="shared" si="1"/>
        <v>25</v>
      </c>
      <c r="C8" s="2">
        <f t="shared" si="0"/>
        <v>40</v>
      </c>
      <c r="D8" s="2">
        <v>16</v>
      </c>
      <c r="E8" s="2" t="s">
        <v>376</v>
      </c>
      <c r="F8" s="2" t="s">
        <v>458</v>
      </c>
      <c r="G8" s="2" t="s">
        <v>1529</v>
      </c>
      <c r="H8" s="11" t="s">
        <v>387</v>
      </c>
      <c r="I8" s="12">
        <v>6</v>
      </c>
      <c r="J8" s="2" t="str">
        <f>VLOOKUP(I8,'NSCC Reject Reason Codes'!$A$3:$B$615,2,FALSE)</f>
        <v xml:space="preserve">NSCC Security Issue Number missing/invalid </v>
      </c>
    </row>
    <row r="9" spans="1:10">
      <c r="A9" s="2" t="s">
        <v>503</v>
      </c>
      <c r="B9" s="2">
        <f t="shared" si="1"/>
        <v>41</v>
      </c>
      <c r="C9" s="2">
        <f t="shared" si="0"/>
        <v>51</v>
      </c>
      <c r="D9" s="2">
        <v>11</v>
      </c>
      <c r="E9" s="2" t="s">
        <v>376</v>
      </c>
      <c r="F9" s="2" t="s">
        <v>375</v>
      </c>
      <c r="I9" s="12"/>
    </row>
    <row r="10" spans="1:10" ht="72">
      <c r="A10" s="2" t="s">
        <v>1113</v>
      </c>
      <c r="B10" s="2">
        <f t="shared" si="1"/>
        <v>52</v>
      </c>
      <c r="C10" s="2">
        <f t="shared" si="0"/>
        <v>71</v>
      </c>
      <c r="D10" s="2">
        <v>20</v>
      </c>
      <c r="E10" s="2" t="s">
        <v>376</v>
      </c>
      <c r="F10" s="2" t="s">
        <v>375</v>
      </c>
      <c r="G10" s="2" t="s">
        <v>1477</v>
      </c>
      <c r="H10" s="2" t="s">
        <v>1530</v>
      </c>
      <c r="I10" s="12">
        <v>9</v>
      </c>
      <c r="J10" s="2" t="str">
        <f>VLOOKUP(I10,'NSCC Reject Reason Codes'!$A$3:$B$615,2,FALSE)</f>
        <v>Control Number missing/invalid</v>
      </c>
    </row>
    <row r="11" spans="1:10" ht="60">
      <c r="A11" s="2" t="s">
        <v>1478</v>
      </c>
      <c r="B11" s="2">
        <f t="shared" si="1"/>
        <v>72</v>
      </c>
      <c r="C11" s="2">
        <f t="shared" si="0"/>
        <v>73</v>
      </c>
      <c r="D11" s="2">
        <v>2</v>
      </c>
      <c r="E11" s="2" t="s">
        <v>376</v>
      </c>
      <c r="F11" s="2" t="s">
        <v>375</v>
      </c>
      <c r="G11" s="2" t="s">
        <v>1531</v>
      </c>
      <c r="H11" s="2" t="s">
        <v>1532</v>
      </c>
      <c r="I11" s="10">
        <v>609</v>
      </c>
      <c r="J11" s="2" t="str">
        <f>VLOOKUP(I11,'NSCC Reject Reason Codes'!$A$3:$B$615,2,FALSE)</f>
        <v>Version Number missing/invalid</v>
      </c>
    </row>
    <row r="12" spans="1:10">
      <c r="A12" s="2" t="s">
        <v>420</v>
      </c>
      <c r="B12" s="2">
        <f t="shared" si="1"/>
        <v>74</v>
      </c>
      <c r="C12" s="2">
        <f t="shared" si="0"/>
        <v>81</v>
      </c>
      <c r="D12" s="2">
        <v>8</v>
      </c>
      <c r="E12" s="2" t="s">
        <v>374</v>
      </c>
      <c r="F12" s="2" t="s">
        <v>375</v>
      </c>
      <c r="G12" s="2" t="s">
        <v>450</v>
      </c>
      <c r="H12" s="99" t="s">
        <v>1533</v>
      </c>
      <c r="I12" s="12">
        <v>11</v>
      </c>
      <c r="J12" s="2" t="str">
        <f>VLOOKUP(I12,'NSCC Reject Reason Codes'!$A$3:$B$615,2,FALSE)</f>
        <v xml:space="preserve">Submission Date missing/invalid  </v>
      </c>
    </row>
    <row r="13" spans="1:10" ht="180">
      <c r="A13" s="2" t="s">
        <v>866</v>
      </c>
      <c r="B13" s="2">
        <f t="shared" si="1"/>
        <v>82</v>
      </c>
      <c r="C13" s="2">
        <f t="shared" si="0"/>
        <v>97</v>
      </c>
      <c r="D13" s="2">
        <v>16</v>
      </c>
      <c r="E13" s="2" t="s">
        <v>376</v>
      </c>
      <c r="F13" s="2" t="s">
        <v>458</v>
      </c>
      <c r="G13" s="2" t="s">
        <v>1081</v>
      </c>
      <c r="H13" s="11" t="s">
        <v>1534</v>
      </c>
      <c r="I13" s="12">
        <v>508</v>
      </c>
      <c r="J13" s="2" t="str">
        <f>VLOOKUP(I13,'NSCC Reject Reason Codes'!$A$3:$B$615,2,FALSE)</f>
        <v>Series NSCC Security Issue Number missing/invalid</v>
      </c>
    </row>
    <row r="14" spans="1:10">
      <c r="A14" s="2" t="s">
        <v>503</v>
      </c>
      <c r="B14" s="2">
        <f t="shared" si="1"/>
        <v>98</v>
      </c>
      <c r="C14" s="2">
        <f t="shared" si="0"/>
        <v>104</v>
      </c>
      <c r="D14" s="2">
        <v>7</v>
      </c>
      <c r="E14" s="2" t="s">
        <v>376</v>
      </c>
      <c r="F14" s="2" t="s">
        <v>375</v>
      </c>
      <c r="I14" s="12"/>
    </row>
    <row r="15" spans="1:10" ht="84">
      <c r="A15" s="2" t="s">
        <v>413</v>
      </c>
      <c r="B15" s="2">
        <f t="shared" si="1"/>
        <v>105</v>
      </c>
      <c r="C15" s="2">
        <f t="shared" si="0"/>
        <v>105</v>
      </c>
      <c r="D15" s="2">
        <v>1</v>
      </c>
      <c r="E15" s="2" t="s">
        <v>376</v>
      </c>
      <c r="F15" s="2" t="s">
        <v>375</v>
      </c>
      <c r="G15" s="2" t="s">
        <v>414</v>
      </c>
      <c r="I15" s="12">
        <v>14</v>
      </c>
      <c r="J15" s="2" t="str">
        <f>VLOOKUP(I15,'NSCC Reject Reason Codes'!$A$3:$B$615,2,FALSE)</f>
        <v>NSCC Reject Indicator invalid</v>
      </c>
    </row>
    <row r="16" spans="1:10" ht="72">
      <c r="A16" s="2" t="s">
        <v>415</v>
      </c>
      <c r="B16" s="2">
        <f t="shared" si="1"/>
        <v>106</v>
      </c>
      <c r="C16" s="2">
        <f t="shared" si="0"/>
        <v>109</v>
      </c>
      <c r="D16" s="2">
        <v>4</v>
      </c>
      <c r="E16" s="2" t="s">
        <v>376</v>
      </c>
      <c r="F16" s="2" t="s">
        <v>375</v>
      </c>
      <c r="G16" s="2" t="s">
        <v>416</v>
      </c>
      <c r="I16" s="12">
        <v>15</v>
      </c>
      <c r="J16" s="2" t="str">
        <f>VLOOKUP(I16,'NSCC Reject Reason Codes'!$A$3:$B$615,2,FALSE)</f>
        <v>NSCC Reject Code invalid</v>
      </c>
    </row>
    <row r="17" spans="1:10" ht="72">
      <c r="A17" s="2" t="s">
        <v>417</v>
      </c>
      <c r="B17" s="2">
        <f t="shared" si="1"/>
        <v>110</v>
      </c>
      <c r="C17" s="2">
        <f t="shared" si="0"/>
        <v>113</v>
      </c>
      <c r="D17" s="2">
        <v>4</v>
      </c>
      <c r="E17" s="2" t="s">
        <v>376</v>
      </c>
      <c r="F17" s="2" t="s">
        <v>375</v>
      </c>
      <c r="G17" s="2" t="s">
        <v>416</v>
      </c>
      <c r="I17" s="12">
        <v>15</v>
      </c>
      <c r="J17" s="2" t="str">
        <f>VLOOKUP(I17,'NSCC Reject Reason Codes'!$A$3:$B$615,2,FALSE)</f>
        <v>NSCC Reject Code invalid</v>
      </c>
    </row>
    <row r="18" spans="1:10" ht="72">
      <c r="A18" s="2" t="s">
        <v>418</v>
      </c>
      <c r="B18" s="2">
        <f t="shared" si="1"/>
        <v>114</v>
      </c>
      <c r="C18" s="2">
        <f t="shared" si="0"/>
        <v>117</v>
      </c>
      <c r="D18" s="2">
        <v>4</v>
      </c>
      <c r="E18" s="2" t="s">
        <v>376</v>
      </c>
      <c r="F18" s="2" t="s">
        <v>375</v>
      </c>
      <c r="G18" s="2" t="s">
        <v>416</v>
      </c>
      <c r="I18" s="12">
        <v>15</v>
      </c>
      <c r="J18" s="2" t="str">
        <f>VLOOKUP(I18,'NSCC Reject Reason Codes'!$A$3:$B$615,2,FALSE)</f>
        <v>NSCC Reject Code invalid</v>
      </c>
    </row>
    <row r="19" spans="1:10" ht="72">
      <c r="A19" s="2" t="s">
        <v>419</v>
      </c>
      <c r="B19" s="2">
        <f t="shared" si="1"/>
        <v>118</v>
      </c>
      <c r="C19" s="2">
        <f t="shared" si="0"/>
        <v>121</v>
      </c>
      <c r="D19" s="2">
        <v>4</v>
      </c>
      <c r="E19" s="2" t="s">
        <v>376</v>
      </c>
      <c r="F19" s="2" t="s">
        <v>375</v>
      </c>
      <c r="G19" s="2" t="s">
        <v>416</v>
      </c>
      <c r="I19" s="12">
        <v>15</v>
      </c>
      <c r="J19" s="2" t="str">
        <f>VLOOKUP(I19,'NSCC Reject Reason Codes'!$A$3:$B$615,2,FALSE)</f>
        <v>NSCC Reject Code invalid</v>
      </c>
    </row>
  </sheetData>
  <hyperlinks>
    <hyperlink ref="B1" location="'Table of Contents'!A1" display="T.O.C" xr:uid="{75B2CE87-917D-4731-9909-F2EB7B1933F6}"/>
  </hyperlinks>
  <pageMargins left="0.7" right="0.7" top="0.75" bottom="0.75" header="0.3" footer="0.3"/>
  <pageSetup orientation="portrait" horizontalDpi="0" verticalDpi="0" r:id="rId1"/>
  <headerFooter>
    <oddFooter>&amp;L&amp;1#&amp;"Arial"&amp;10&amp;K737373DTCC Public (White)</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pageSetUpPr fitToPage="1"/>
  </sheetPr>
  <dimension ref="A1:J101"/>
  <sheetViews>
    <sheetView zoomScaleNormal="90" zoomScaleSheetLayoutView="85" workbookViewId="0"/>
  </sheetViews>
  <sheetFormatPr defaultColWidth="9.140625" defaultRowHeight="12.75"/>
  <cols>
    <col min="1" max="1" width="44.140625" style="3" customWidth="1"/>
    <col min="2" max="3" width="7.7109375" style="3" customWidth="1"/>
    <col min="4" max="4" width="7.7109375" style="4" customWidth="1"/>
    <col min="5" max="6" width="7.7109375" style="3" customWidth="1"/>
    <col min="7" max="7" width="45.140625" style="3" bestFit="1" customWidth="1"/>
    <col min="8" max="8" width="40.7109375" style="4" customWidth="1"/>
    <col min="9" max="9" width="7.7109375" style="3" customWidth="1"/>
    <col min="10" max="10" width="44" style="3" bestFit="1" customWidth="1"/>
    <col min="11" max="16384" width="9.140625" style="3"/>
  </cols>
  <sheetData>
    <row r="1" spans="1:10" ht="18.75" customHeight="1">
      <c r="A1" s="64" t="s">
        <v>17</v>
      </c>
      <c r="B1" s="66" t="s">
        <v>47</v>
      </c>
      <c r="D1" s="3"/>
    </row>
    <row r="2" spans="1:10" s="14" customFormat="1" ht="30" customHeight="1">
      <c r="A2" s="90" t="s">
        <v>363</v>
      </c>
      <c r="B2" s="90" t="s">
        <v>364</v>
      </c>
      <c r="C2" s="90" t="s">
        <v>365</v>
      </c>
      <c r="D2" s="93" t="s">
        <v>366</v>
      </c>
      <c r="E2" s="90" t="s">
        <v>367</v>
      </c>
      <c r="F2" s="90" t="s">
        <v>368</v>
      </c>
      <c r="G2" s="90" t="s">
        <v>369</v>
      </c>
      <c r="H2" s="93" t="s">
        <v>370</v>
      </c>
      <c r="I2" s="90" t="s">
        <v>371</v>
      </c>
      <c r="J2" s="90" t="s">
        <v>1535</v>
      </c>
    </row>
    <row r="3" spans="1:10" s="4" customFormat="1" ht="12">
      <c r="A3" s="2" t="s">
        <v>373</v>
      </c>
      <c r="B3" s="2">
        <v>1</v>
      </c>
      <c r="C3" s="2">
        <f t="shared" ref="C3:C34" si="0">$B3+$D3-1</f>
        <v>4</v>
      </c>
      <c r="D3" s="2">
        <v>4</v>
      </c>
      <c r="E3" s="2" t="s">
        <v>374</v>
      </c>
      <c r="F3" s="2" t="s">
        <v>375</v>
      </c>
      <c r="G3" s="19"/>
      <c r="H3" s="2"/>
      <c r="I3" s="12">
        <v>1</v>
      </c>
      <c r="J3" s="2" t="str">
        <f>VLOOKUP(I3,'NSCC Reject Reason Codes'!$A$3:$B$615,2,FALSE)</f>
        <v>Record Length missing/invalid</v>
      </c>
    </row>
    <row r="4" spans="1:10" s="4" customFormat="1" ht="24">
      <c r="A4" s="2" t="s">
        <v>51</v>
      </c>
      <c r="B4" s="2">
        <f t="shared" ref="B4:B35" si="1">+$C3+1</f>
        <v>5</v>
      </c>
      <c r="C4" s="2">
        <f t="shared" si="0"/>
        <v>5</v>
      </c>
      <c r="D4" s="2">
        <v>1</v>
      </c>
      <c r="E4" s="2" t="s">
        <v>376</v>
      </c>
      <c r="F4" s="2" t="s">
        <v>375</v>
      </c>
      <c r="G4" s="2" t="s">
        <v>57</v>
      </c>
      <c r="H4" s="2"/>
      <c r="I4" s="12">
        <v>2</v>
      </c>
      <c r="J4" s="2" t="str">
        <f>VLOOKUP(I4,'NSCC Reject Reason Codes'!$A$3:$B$615,2,FALSE)</f>
        <v>Originator Type missing/invalid</v>
      </c>
    </row>
    <row r="5" spans="1:10" s="4" customFormat="1" ht="24">
      <c r="A5" s="2" t="s">
        <v>987</v>
      </c>
      <c r="B5" s="2">
        <f t="shared" si="1"/>
        <v>6</v>
      </c>
      <c r="C5" s="2">
        <f t="shared" si="0"/>
        <v>13</v>
      </c>
      <c r="D5" s="2">
        <v>8</v>
      </c>
      <c r="E5" s="4" t="s">
        <v>376</v>
      </c>
      <c r="F5" s="4" t="s">
        <v>375</v>
      </c>
      <c r="H5" s="2" t="s">
        <v>988</v>
      </c>
      <c r="I5" s="12">
        <v>3</v>
      </c>
      <c r="J5" s="2" t="str">
        <f>VLOOKUP(I5,'NSCC Reject Reason Codes'!$A$3:$B$615,2,FALSE)</f>
        <v>Firm Number missing/invalid</v>
      </c>
    </row>
    <row r="6" spans="1:10" s="4" customFormat="1" ht="12">
      <c r="A6" s="145" t="s">
        <v>380</v>
      </c>
      <c r="B6" s="2">
        <f t="shared" si="1"/>
        <v>14</v>
      </c>
      <c r="C6" s="2">
        <f t="shared" si="0"/>
        <v>21</v>
      </c>
      <c r="D6" s="2">
        <v>8</v>
      </c>
      <c r="E6" s="4" t="s">
        <v>376</v>
      </c>
      <c r="F6" s="4" t="s">
        <v>375</v>
      </c>
      <c r="H6" s="2" t="s">
        <v>381</v>
      </c>
      <c r="I6" s="12">
        <v>4</v>
      </c>
      <c r="J6" s="2" t="str">
        <f>VLOOKUP(I6,'NSCC Reject Reason Codes'!$A$3:$B$615,2,FALSE)</f>
        <v>Fund Number missing/invalid</v>
      </c>
    </row>
    <row r="7" spans="1:10" s="4" customFormat="1" ht="36">
      <c r="A7" s="2" t="s">
        <v>382</v>
      </c>
      <c r="B7" s="2">
        <f t="shared" si="1"/>
        <v>22</v>
      </c>
      <c r="C7" s="2">
        <f t="shared" si="0"/>
        <v>24</v>
      </c>
      <c r="D7" s="2">
        <v>3</v>
      </c>
      <c r="E7" s="4" t="s">
        <v>376</v>
      </c>
      <c r="F7" s="4" t="s">
        <v>375</v>
      </c>
      <c r="G7" s="2" t="s">
        <v>1536</v>
      </c>
      <c r="H7" s="2"/>
      <c r="I7" s="12">
        <v>5</v>
      </c>
      <c r="J7" s="2" t="str">
        <f>VLOOKUP(I7,'NSCC Reject Reason Codes'!$A$3:$B$615,2,FALSE)</f>
        <v xml:space="preserve">Record Type missing/invalid  </v>
      </c>
    </row>
    <row r="8" spans="1:10" s="4" customFormat="1" ht="144">
      <c r="A8" s="2" t="s">
        <v>384</v>
      </c>
      <c r="B8" s="2">
        <f t="shared" si="1"/>
        <v>25</v>
      </c>
      <c r="C8" s="2">
        <f t="shared" si="0"/>
        <v>40</v>
      </c>
      <c r="D8" s="2">
        <v>16</v>
      </c>
      <c r="E8" s="2" t="s">
        <v>376</v>
      </c>
      <c r="F8" s="2" t="s">
        <v>458</v>
      </c>
      <c r="G8" s="2" t="s">
        <v>990</v>
      </c>
      <c r="H8" s="11" t="s">
        <v>1110</v>
      </c>
      <c r="I8" s="10">
        <v>6</v>
      </c>
      <c r="J8" s="2" t="str">
        <f>VLOOKUP(I8,'NSCC Reject Reason Codes'!$A$3:$B$615,2,FALSE)</f>
        <v xml:space="preserve">NSCC Security Issue Number missing/invalid </v>
      </c>
    </row>
    <row r="9" spans="1:10" s="4" customFormat="1" ht="36">
      <c r="A9" s="2" t="s">
        <v>388</v>
      </c>
      <c r="B9" s="2">
        <f t="shared" si="1"/>
        <v>41</v>
      </c>
      <c r="C9" s="2">
        <f t="shared" si="0"/>
        <v>43</v>
      </c>
      <c r="D9" s="2">
        <v>3</v>
      </c>
      <c r="E9" s="2" t="s">
        <v>376</v>
      </c>
      <c r="F9" s="2" t="s">
        <v>385</v>
      </c>
      <c r="G9" s="2"/>
      <c r="H9" s="119" t="s">
        <v>390</v>
      </c>
      <c r="I9" s="12">
        <v>343</v>
      </c>
      <c r="J9" s="2" t="str">
        <f>VLOOKUP(I9,'NSCC Reject Reason Codes'!$A$3:$B$615,2,FALSE)</f>
        <v xml:space="preserve">Sidepocket ID invalid </v>
      </c>
    </row>
    <row r="10" spans="1:10" s="4" customFormat="1" ht="24">
      <c r="A10" s="2" t="s">
        <v>391</v>
      </c>
      <c r="B10" s="2">
        <f t="shared" si="1"/>
        <v>44</v>
      </c>
      <c r="C10" s="2">
        <f t="shared" si="0"/>
        <v>51</v>
      </c>
      <c r="D10" s="2">
        <v>8</v>
      </c>
      <c r="E10" s="2" t="s">
        <v>376</v>
      </c>
      <c r="F10" s="2" t="s">
        <v>385</v>
      </c>
      <c r="G10" s="2" t="s">
        <v>392</v>
      </c>
      <c r="H10" s="2" t="s">
        <v>993</v>
      </c>
      <c r="I10" s="12">
        <v>346</v>
      </c>
      <c r="J10" s="2" t="str">
        <f>VLOOKUP(I10,'NSCC Reject Reason Codes'!$A$3:$B$615,2,FALSE)</f>
        <v xml:space="preserve">Share Class invalid </v>
      </c>
    </row>
    <row r="11" spans="1:10" s="4" customFormat="1" ht="48">
      <c r="A11" s="2" t="s">
        <v>994</v>
      </c>
      <c r="B11" s="2">
        <f t="shared" si="1"/>
        <v>52</v>
      </c>
      <c r="C11" s="2">
        <f t="shared" si="0"/>
        <v>52</v>
      </c>
      <c r="D11" s="2">
        <v>1</v>
      </c>
      <c r="E11" s="2" t="s">
        <v>376</v>
      </c>
      <c r="F11" s="2" t="s">
        <v>385</v>
      </c>
      <c r="G11" s="2" t="s">
        <v>1111</v>
      </c>
      <c r="H11" s="2" t="s">
        <v>747</v>
      </c>
      <c r="I11" s="10">
        <v>7</v>
      </c>
      <c r="J11" s="2" t="str">
        <f>VLOOKUP(I11,'NSCC Reject Reason Codes'!$A$3:$B$615,2,FALSE)</f>
        <v>Security Identifier invalid</v>
      </c>
    </row>
    <row r="12" spans="1:10" s="4" customFormat="1" ht="36">
      <c r="A12" s="2" t="s">
        <v>996</v>
      </c>
      <c r="B12" s="2">
        <f t="shared" si="1"/>
        <v>53</v>
      </c>
      <c r="C12" s="2">
        <f t="shared" si="0"/>
        <v>64</v>
      </c>
      <c r="D12" s="2">
        <v>12</v>
      </c>
      <c r="E12" s="2" t="s">
        <v>376</v>
      </c>
      <c r="F12" s="2" t="s">
        <v>385</v>
      </c>
      <c r="G12" s="2" t="s">
        <v>1537</v>
      </c>
      <c r="H12" s="2" t="s">
        <v>747</v>
      </c>
      <c r="I12" s="10">
        <v>8</v>
      </c>
      <c r="J12" s="2" t="str">
        <f>VLOOKUP(I12,'NSCC Reject Reason Codes'!$A$3:$B$615,2,FALSE)</f>
        <v>Security Issue ID invalid</v>
      </c>
    </row>
    <row r="13" spans="1:10" s="4" customFormat="1" ht="84">
      <c r="A13" s="2" t="s">
        <v>1113</v>
      </c>
      <c r="B13" s="2">
        <f t="shared" si="1"/>
        <v>65</v>
      </c>
      <c r="C13" s="2">
        <f t="shared" si="0"/>
        <v>84</v>
      </c>
      <c r="D13" s="2">
        <v>20</v>
      </c>
      <c r="E13" s="2" t="s">
        <v>376</v>
      </c>
      <c r="F13" s="2" t="s">
        <v>375</v>
      </c>
      <c r="G13" s="2" t="s">
        <v>1538</v>
      </c>
      <c r="H13" s="2" t="s">
        <v>1115</v>
      </c>
      <c r="I13" s="10">
        <v>9</v>
      </c>
      <c r="J13" s="2" t="str">
        <f>VLOOKUP(I13,'NSCC Reject Reason Codes'!$A$3:$B$615,2,FALSE)</f>
        <v>Control Number missing/invalid</v>
      </c>
    </row>
    <row r="14" spans="1:10" s="50" customFormat="1" ht="84" customHeight="1">
      <c r="A14" s="2" t="s">
        <v>1539</v>
      </c>
      <c r="B14" s="2">
        <f t="shared" si="1"/>
        <v>85</v>
      </c>
      <c r="C14" s="2">
        <f t="shared" si="0"/>
        <v>85</v>
      </c>
      <c r="D14" s="2">
        <v>1</v>
      </c>
      <c r="E14" s="2" t="s">
        <v>376</v>
      </c>
      <c r="F14" s="2" t="s">
        <v>385</v>
      </c>
      <c r="G14" s="2" t="s">
        <v>1540</v>
      </c>
      <c r="H14" s="125" t="s">
        <v>1541</v>
      </c>
      <c r="I14" s="10">
        <v>10</v>
      </c>
      <c r="J14" s="2" t="str">
        <f>VLOOKUP(I14,'NSCC Reject Reason Codes'!$A$3:$B$615,2,FALSE)</f>
        <v>Correction Indicator  missing/invalid</v>
      </c>
    </row>
    <row r="15" spans="1:10" s="4" customFormat="1" ht="84">
      <c r="A15" s="2" t="s">
        <v>420</v>
      </c>
      <c r="B15" s="2">
        <f t="shared" si="1"/>
        <v>86</v>
      </c>
      <c r="C15" s="2">
        <f t="shared" si="0"/>
        <v>93</v>
      </c>
      <c r="D15" s="2">
        <v>8</v>
      </c>
      <c r="E15" s="2" t="s">
        <v>374</v>
      </c>
      <c r="F15" s="2" t="s">
        <v>375</v>
      </c>
      <c r="G15" s="2" t="s">
        <v>450</v>
      </c>
      <c r="H15" s="2" t="s">
        <v>1542</v>
      </c>
      <c r="I15" s="10">
        <v>11</v>
      </c>
      <c r="J15" s="2" t="str">
        <f>VLOOKUP(I15,'NSCC Reject Reason Codes'!$A$3:$B$615,2,FALSE)</f>
        <v xml:space="preserve">Submission Date missing/invalid  </v>
      </c>
    </row>
    <row r="16" spans="1:10" s="4" customFormat="1" ht="252">
      <c r="A16" s="2" t="s">
        <v>786</v>
      </c>
      <c r="B16" s="2">
        <f t="shared" si="1"/>
        <v>94</v>
      </c>
      <c r="C16" s="2">
        <f t="shared" si="0"/>
        <v>101</v>
      </c>
      <c r="D16" s="2">
        <v>8</v>
      </c>
      <c r="E16" s="2" t="s">
        <v>374</v>
      </c>
      <c r="F16" s="2" t="s">
        <v>458</v>
      </c>
      <c r="G16" s="2" t="s">
        <v>1543</v>
      </c>
      <c r="H16" s="2" t="s">
        <v>1544</v>
      </c>
      <c r="I16" s="10">
        <v>412</v>
      </c>
      <c r="J16" s="2" t="str">
        <f>VLOOKUP(I16,'NSCC Reject Reason Codes'!$A$3:$B$615,2,FALSE)</f>
        <v>Trade Date/Dealing Date – (Business Date) missing/invalid</v>
      </c>
    </row>
    <row r="17" spans="1:10" s="4" customFormat="1" ht="190.5" customHeight="1">
      <c r="A17" s="2" t="s">
        <v>1545</v>
      </c>
      <c r="B17" s="2">
        <f t="shared" si="1"/>
        <v>102</v>
      </c>
      <c r="C17" s="2">
        <f t="shared" si="0"/>
        <v>102</v>
      </c>
      <c r="D17" s="2">
        <v>1</v>
      </c>
      <c r="E17" s="2" t="s">
        <v>376</v>
      </c>
      <c r="F17" s="2" t="s">
        <v>458</v>
      </c>
      <c r="G17" s="2" t="s">
        <v>1546</v>
      </c>
      <c r="H17" s="2"/>
      <c r="I17" s="10">
        <v>13</v>
      </c>
      <c r="J17" s="2" t="str">
        <f>VLOOKUP(I17,'NSCC Reject Reason Codes'!$A$3:$B$615,2,FALSE)</f>
        <v>Registration Indicator missing/invalid</v>
      </c>
    </row>
    <row r="18" spans="1:10" s="4" customFormat="1" ht="84">
      <c r="A18" s="2" t="s">
        <v>413</v>
      </c>
      <c r="B18" s="2">
        <f t="shared" si="1"/>
        <v>103</v>
      </c>
      <c r="C18" s="2">
        <f t="shared" si="0"/>
        <v>103</v>
      </c>
      <c r="D18" s="2">
        <v>1</v>
      </c>
      <c r="E18" s="2" t="s">
        <v>376</v>
      </c>
      <c r="F18" s="2" t="s">
        <v>375</v>
      </c>
      <c r="G18" s="2" t="s">
        <v>414</v>
      </c>
      <c r="H18" s="2"/>
      <c r="I18" s="10">
        <v>14</v>
      </c>
      <c r="J18" s="2" t="str">
        <f>VLOOKUP(I18,'NSCC Reject Reason Codes'!$A$3:$B$615,2,FALSE)</f>
        <v>NSCC Reject Indicator invalid</v>
      </c>
    </row>
    <row r="19" spans="1:10" s="4" customFormat="1" ht="72">
      <c r="A19" s="2" t="s">
        <v>415</v>
      </c>
      <c r="B19" s="2">
        <f t="shared" si="1"/>
        <v>104</v>
      </c>
      <c r="C19" s="2">
        <f t="shared" si="0"/>
        <v>107</v>
      </c>
      <c r="D19" s="2">
        <v>4</v>
      </c>
      <c r="E19" s="2" t="s">
        <v>376</v>
      </c>
      <c r="F19" s="2" t="s">
        <v>375</v>
      </c>
      <c r="G19" s="2" t="s">
        <v>416</v>
      </c>
      <c r="H19" s="2"/>
      <c r="I19" s="10">
        <v>15</v>
      </c>
      <c r="J19" s="2" t="str">
        <f>VLOOKUP(I19,'NSCC Reject Reason Codes'!$A$3:$B$615,2,FALSE)</f>
        <v>NSCC Reject Code invalid</v>
      </c>
    </row>
    <row r="20" spans="1:10" s="4" customFormat="1" ht="72">
      <c r="A20" s="2" t="s">
        <v>417</v>
      </c>
      <c r="B20" s="2">
        <f t="shared" si="1"/>
        <v>108</v>
      </c>
      <c r="C20" s="2">
        <f t="shared" si="0"/>
        <v>111</v>
      </c>
      <c r="D20" s="2">
        <v>4</v>
      </c>
      <c r="E20" s="2" t="s">
        <v>376</v>
      </c>
      <c r="F20" s="2" t="s">
        <v>375</v>
      </c>
      <c r="G20" s="2" t="s">
        <v>416</v>
      </c>
      <c r="H20" s="2"/>
      <c r="I20" s="10">
        <v>15</v>
      </c>
      <c r="J20" s="2" t="str">
        <f>VLOOKUP(I20,'NSCC Reject Reason Codes'!$A$3:$B$615,2,FALSE)</f>
        <v>NSCC Reject Code invalid</v>
      </c>
    </row>
    <row r="21" spans="1:10" s="4" customFormat="1" ht="72">
      <c r="A21" s="2" t="s">
        <v>418</v>
      </c>
      <c r="B21" s="2">
        <f t="shared" si="1"/>
        <v>112</v>
      </c>
      <c r="C21" s="2">
        <f t="shared" si="0"/>
        <v>115</v>
      </c>
      <c r="D21" s="2">
        <v>4</v>
      </c>
      <c r="E21" s="2" t="s">
        <v>376</v>
      </c>
      <c r="F21" s="2" t="s">
        <v>375</v>
      </c>
      <c r="G21" s="2" t="s">
        <v>416</v>
      </c>
      <c r="H21" s="2"/>
      <c r="I21" s="10">
        <v>15</v>
      </c>
      <c r="J21" s="2" t="str">
        <f>VLOOKUP(I21,'NSCC Reject Reason Codes'!$A$3:$B$615,2,FALSE)</f>
        <v>NSCC Reject Code invalid</v>
      </c>
    </row>
    <row r="22" spans="1:10" s="4" customFormat="1" ht="72">
      <c r="A22" s="2" t="s">
        <v>419</v>
      </c>
      <c r="B22" s="2">
        <f t="shared" si="1"/>
        <v>116</v>
      </c>
      <c r="C22" s="2">
        <f t="shared" si="0"/>
        <v>119</v>
      </c>
      <c r="D22" s="2">
        <v>4</v>
      </c>
      <c r="E22" s="2" t="s">
        <v>376</v>
      </c>
      <c r="F22" s="2" t="s">
        <v>375</v>
      </c>
      <c r="G22" s="2" t="s">
        <v>416</v>
      </c>
      <c r="H22" s="2"/>
      <c r="I22" s="10">
        <v>15</v>
      </c>
      <c r="J22" s="2" t="str">
        <f>VLOOKUP(I22,'NSCC Reject Reason Codes'!$A$3:$B$615,2,FALSE)</f>
        <v>NSCC Reject Code invalid</v>
      </c>
    </row>
    <row r="23" spans="1:10" s="4" customFormat="1" ht="72">
      <c r="A23" s="2" t="s">
        <v>1547</v>
      </c>
      <c r="B23" s="2">
        <f t="shared" si="1"/>
        <v>120</v>
      </c>
      <c r="C23" s="2">
        <f t="shared" si="0"/>
        <v>121</v>
      </c>
      <c r="D23" s="2">
        <v>2</v>
      </c>
      <c r="E23" s="2" t="s">
        <v>376</v>
      </c>
      <c r="F23" s="2" t="s">
        <v>375</v>
      </c>
      <c r="G23" s="2" t="s">
        <v>1548</v>
      </c>
      <c r="H23" s="2" t="s">
        <v>1549</v>
      </c>
      <c r="I23" s="10">
        <v>16</v>
      </c>
      <c r="J23" s="2" t="str">
        <f>VLOOKUP(I23,'NSCC Reject Reason Codes'!$A$3:$B$615,2,FALSE)</f>
        <v>Transaction Code missing/invalid</v>
      </c>
    </row>
    <row r="24" spans="1:10" s="4" customFormat="1" ht="194.25" customHeight="1">
      <c r="A24" s="2" t="s">
        <v>807</v>
      </c>
      <c r="B24" s="2">
        <f t="shared" si="1"/>
        <v>122</v>
      </c>
      <c r="C24" s="2">
        <f t="shared" si="0"/>
        <v>129</v>
      </c>
      <c r="D24" s="2">
        <v>8</v>
      </c>
      <c r="E24" s="2" t="s">
        <v>374</v>
      </c>
      <c r="F24" s="2" t="s">
        <v>458</v>
      </c>
      <c r="G24" s="2" t="s">
        <v>1550</v>
      </c>
      <c r="H24" s="2" t="s">
        <v>1551</v>
      </c>
      <c r="I24" s="10">
        <v>17</v>
      </c>
      <c r="J24" s="2" t="str">
        <f>VLOOKUP(I24,'NSCC Reject Reason Codes'!$A$3:$B$615,2,FALSE)</f>
        <v>Settlement Date missing/invalid</v>
      </c>
    </row>
    <row r="25" spans="1:10" s="4" customFormat="1" ht="60">
      <c r="A25" s="2" t="s">
        <v>1126</v>
      </c>
      <c r="B25" s="2">
        <f t="shared" si="1"/>
        <v>130</v>
      </c>
      <c r="C25" s="2">
        <f t="shared" si="0"/>
        <v>130</v>
      </c>
      <c r="D25" s="2">
        <v>1</v>
      </c>
      <c r="E25" s="2" t="s">
        <v>376</v>
      </c>
      <c r="F25" s="2" t="s">
        <v>375</v>
      </c>
      <c r="G25" s="2" t="s">
        <v>1127</v>
      </c>
      <c r="H25" s="2" t="s">
        <v>1128</v>
      </c>
      <c r="I25" s="10">
        <v>18</v>
      </c>
      <c r="J25" s="2" t="str">
        <f>VLOOKUP(I25,'NSCC Reject Reason Codes'!$A$3:$B$615,2,FALSE)</f>
        <v>Settlement Indicator missing/invalid</v>
      </c>
    </row>
    <row r="26" spans="1:10" s="4" customFormat="1" ht="36">
      <c r="A26" s="2" t="s">
        <v>810</v>
      </c>
      <c r="B26" s="2">
        <f t="shared" si="1"/>
        <v>131</v>
      </c>
      <c r="C26" s="2">
        <f t="shared" si="0"/>
        <v>131</v>
      </c>
      <c r="D26" s="2">
        <v>1</v>
      </c>
      <c r="E26" s="2" t="s">
        <v>376</v>
      </c>
      <c r="F26" s="2" t="s">
        <v>433</v>
      </c>
      <c r="G26" s="2" t="s">
        <v>1552</v>
      </c>
      <c r="H26" s="2" t="s">
        <v>1553</v>
      </c>
      <c r="I26" s="10">
        <v>19</v>
      </c>
      <c r="J26" s="2" t="str">
        <f>VLOOKUP(I26,'NSCC Reject Reason Codes'!$A$3:$B$615,2,FALSE)</f>
        <v>Settlement Date Override Indicator invalid</v>
      </c>
    </row>
    <row r="27" spans="1:10" s="4" customFormat="1" ht="48">
      <c r="A27" s="52" t="s">
        <v>1554</v>
      </c>
      <c r="B27" s="2">
        <f t="shared" si="1"/>
        <v>132</v>
      </c>
      <c r="C27" s="2">
        <f t="shared" si="0"/>
        <v>132</v>
      </c>
      <c r="D27" s="2">
        <v>1</v>
      </c>
      <c r="E27" s="2" t="s">
        <v>376</v>
      </c>
      <c r="F27" s="2" t="s">
        <v>375</v>
      </c>
      <c r="G27" s="2" t="s">
        <v>1555</v>
      </c>
      <c r="H27" s="2" t="s">
        <v>1556</v>
      </c>
      <c r="I27" s="10">
        <v>79</v>
      </c>
      <c r="J27" s="2" t="str">
        <f>VLOOKUP(I27,'NSCC Reject Reason Codes'!$A$3:$B$615,2,FALSE)</f>
        <v xml:space="preserve">Initial Documentation Status Indicator missing/invalid  </v>
      </c>
    </row>
    <row r="28" spans="1:10" s="4" customFormat="1" ht="324">
      <c r="A28" s="2" t="s">
        <v>1142</v>
      </c>
      <c r="B28" s="2">
        <f t="shared" si="1"/>
        <v>133</v>
      </c>
      <c r="C28" s="2">
        <f t="shared" si="0"/>
        <v>148</v>
      </c>
      <c r="D28" s="2">
        <v>16</v>
      </c>
      <c r="E28" s="2" t="s">
        <v>374</v>
      </c>
      <c r="F28" s="2" t="s">
        <v>458</v>
      </c>
      <c r="G28" s="2" t="s">
        <v>1557</v>
      </c>
      <c r="H28" s="2" t="s">
        <v>1558</v>
      </c>
      <c r="I28" s="61" t="s">
        <v>1145</v>
      </c>
      <c r="J28" s="2" t="s">
        <v>1559</v>
      </c>
    </row>
    <row r="29" spans="1:10" s="4" customFormat="1" ht="120">
      <c r="A29" s="2" t="s">
        <v>517</v>
      </c>
      <c r="B29" s="2">
        <f t="shared" si="1"/>
        <v>149</v>
      </c>
      <c r="C29" s="2">
        <f t="shared" si="0"/>
        <v>151</v>
      </c>
      <c r="D29" s="2">
        <v>3</v>
      </c>
      <c r="E29" s="2" t="s">
        <v>376</v>
      </c>
      <c r="F29" s="2" t="s">
        <v>375</v>
      </c>
      <c r="G29" s="2" t="s">
        <v>515</v>
      </c>
      <c r="H29" s="2" t="s">
        <v>518</v>
      </c>
      <c r="I29" s="10">
        <v>22</v>
      </c>
      <c r="J29" s="2" t="str">
        <f>VLOOKUP(I29,'NSCC Reject Reason Codes'!$A$3:$B$615,2,FALSE)</f>
        <v>Reporting Currency missing/invalid</v>
      </c>
    </row>
    <row r="30" spans="1:10" s="4" customFormat="1" ht="12">
      <c r="A30" s="2" t="s">
        <v>1560</v>
      </c>
      <c r="B30" s="2">
        <f t="shared" si="1"/>
        <v>152</v>
      </c>
      <c r="C30" s="2">
        <f t="shared" si="0"/>
        <v>154</v>
      </c>
      <c r="D30" s="2">
        <v>3</v>
      </c>
      <c r="E30" s="2" t="s">
        <v>376</v>
      </c>
      <c r="F30" s="2" t="s">
        <v>375</v>
      </c>
      <c r="G30" s="2" t="s">
        <v>515</v>
      </c>
      <c r="H30" s="2" t="s">
        <v>1561</v>
      </c>
      <c r="I30" s="10">
        <v>23</v>
      </c>
      <c r="J30" s="2" t="str">
        <f>VLOOKUP(I30,'NSCC Reject Reason Codes'!$A$3:$B$615,2,FALSE)</f>
        <v>Settlement Currency missing/invalid</v>
      </c>
    </row>
    <row r="31" spans="1:10" s="4" customFormat="1" ht="144">
      <c r="A31" s="2" t="s">
        <v>1133</v>
      </c>
      <c r="B31" s="2">
        <f t="shared" si="1"/>
        <v>155</v>
      </c>
      <c r="C31" s="2">
        <f t="shared" si="0"/>
        <v>168</v>
      </c>
      <c r="D31" s="2">
        <v>14</v>
      </c>
      <c r="E31" s="2" t="s">
        <v>374</v>
      </c>
      <c r="F31" s="2" t="s">
        <v>458</v>
      </c>
      <c r="G31" s="62" t="s">
        <v>1562</v>
      </c>
      <c r="H31" s="2" t="s">
        <v>1563</v>
      </c>
      <c r="I31" s="10">
        <v>24</v>
      </c>
      <c r="J31" s="2" t="str">
        <f>VLOOKUP(I31,'NSCC Reject Reason Codes'!$A$3:$B$615,2,FALSE)</f>
        <v>Share Quantity missing/invalid</v>
      </c>
    </row>
    <row r="32" spans="1:10" s="4" customFormat="1" ht="48">
      <c r="A32" s="2" t="s">
        <v>1007</v>
      </c>
      <c r="B32" s="2">
        <f t="shared" si="1"/>
        <v>169</v>
      </c>
      <c r="C32" s="2">
        <f t="shared" si="0"/>
        <v>169</v>
      </c>
      <c r="D32" s="2">
        <v>1</v>
      </c>
      <c r="E32" s="2" t="s">
        <v>376</v>
      </c>
      <c r="F32" s="2" t="s">
        <v>375</v>
      </c>
      <c r="G32" s="2" t="s">
        <v>1129</v>
      </c>
      <c r="H32" s="2" t="s">
        <v>1009</v>
      </c>
      <c r="I32" s="10">
        <v>25</v>
      </c>
      <c r="J32" s="2" t="str">
        <f>VLOOKUP(I32,'NSCC Reject Reason Codes'!$A$3:$B$615,2,FALSE)</f>
        <v>Network Control Indicator missing/invalid</v>
      </c>
    </row>
    <row r="33" spans="1:10" s="4" customFormat="1" ht="48">
      <c r="A33" s="2" t="s">
        <v>1523</v>
      </c>
      <c r="B33" s="2">
        <f t="shared" si="1"/>
        <v>170</v>
      </c>
      <c r="C33" s="2">
        <f t="shared" si="0"/>
        <v>189</v>
      </c>
      <c r="D33" s="2">
        <v>20</v>
      </c>
      <c r="E33" s="2" t="s">
        <v>376</v>
      </c>
      <c r="F33" s="2" t="s">
        <v>458</v>
      </c>
      <c r="G33" s="2" t="s">
        <v>1564</v>
      </c>
      <c r="H33" s="2" t="s">
        <v>1012</v>
      </c>
      <c r="I33" s="10">
        <v>26</v>
      </c>
      <c r="J33" s="2" t="str">
        <f>VLOOKUP(I33,'NSCC Reject Reason Codes'!$A$3:$B$615,2,FALSE)</f>
        <v xml:space="preserve">Firm Account Number  missing/invalid </v>
      </c>
    </row>
    <row r="34" spans="1:10" s="4" customFormat="1" ht="36">
      <c r="A34" s="2" t="s">
        <v>1013</v>
      </c>
      <c r="B34" s="2">
        <f t="shared" si="1"/>
        <v>190</v>
      </c>
      <c r="C34" s="2">
        <f t="shared" si="0"/>
        <v>209</v>
      </c>
      <c r="D34" s="2">
        <v>20</v>
      </c>
      <c r="E34" s="2" t="s">
        <v>376</v>
      </c>
      <c r="F34" s="2" t="s">
        <v>458</v>
      </c>
      <c r="G34" s="2" t="s">
        <v>1565</v>
      </c>
      <c r="H34" s="2" t="s">
        <v>1015</v>
      </c>
      <c r="I34" s="10">
        <v>27</v>
      </c>
      <c r="J34" s="2" t="str">
        <f>VLOOKUP(I34,'NSCC Reject Reason Codes'!$A$3:$B$615,2,FALSE)</f>
        <v xml:space="preserve">Fund Account Number  missing/invalid </v>
      </c>
    </row>
    <row r="35" spans="1:10" s="4" customFormat="1" ht="108">
      <c r="A35" s="2" t="s">
        <v>880</v>
      </c>
      <c r="B35" s="2">
        <f t="shared" si="1"/>
        <v>210</v>
      </c>
      <c r="C35" s="2">
        <f t="shared" ref="C35:C54" si="2">$B35+$D35-1</f>
        <v>217</v>
      </c>
      <c r="D35" s="2">
        <v>8</v>
      </c>
      <c r="E35" s="4" t="s">
        <v>374</v>
      </c>
      <c r="F35" s="4" t="s">
        <v>385</v>
      </c>
      <c r="G35" s="2" t="s">
        <v>881</v>
      </c>
      <c r="H35" s="2" t="s">
        <v>1566</v>
      </c>
      <c r="I35" s="10">
        <v>545</v>
      </c>
      <c r="J35" s="2" t="str">
        <f>VLOOKUP(I35,'NSCC Reject Reason Codes'!$A$3:$B$615,2,FALSE)</f>
        <v>Contract Note Date Missing/Invalid</v>
      </c>
    </row>
    <row r="36" spans="1:10" s="4" customFormat="1" ht="60">
      <c r="A36" s="2" t="s">
        <v>1041</v>
      </c>
      <c r="B36" s="2">
        <f t="shared" ref="B36:B55" si="3">+$C35+1</f>
        <v>218</v>
      </c>
      <c r="C36" s="2">
        <f t="shared" si="2"/>
        <v>225</v>
      </c>
      <c r="D36" s="2">
        <v>8</v>
      </c>
      <c r="E36" s="2" t="s">
        <v>374</v>
      </c>
      <c r="F36" s="2" t="s">
        <v>385</v>
      </c>
      <c r="G36" s="2" t="s">
        <v>450</v>
      </c>
      <c r="H36" s="2" t="s">
        <v>1042</v>
      </c>
      <c r="I36" s="10">
        <v>308</v>
      </c>
      <c r="J36" s="2" t="str">
        <f>VLOOKUP(I36,'NSCC Reject Reason Codes'!$A$3:$B$615,2,FALSE)</f>
        <v>Series Roll Up Date missing/invalid</v>
      </c>
    </row>
    <row r="37" spans="1:10" s="4" customFormat="1" ht="24">
      <c r="A37" s="2" t="s">
        <v>1567</v>
      </c>
      <c r="B37" s="2">
        <f t="shared" si="3"/>
        <v>226</v>
      </c>
      <c r="C37" s="2">
        <f t="shared" si="2"/>
        <v>245</v>
      </c>
      <c r="D37" s="2">
        <v>20</v>
      </c>
      <c r="E37" s="2" t="s">
        <v>376</v>
      </c>
      <c r="F37" s="2" t="s">
        <v>385</v>
      </c>
      <c r="G37" s="2" t="s">
        <v>956</v>
      </c>
      <c r="H37" s="2" t="s">
        <v>1568</v>
      </c>
      <c r="I37" s="10">
        <v>309</v>
      </c>
      <c r="J37" s="2" t="str">
        <f>VLOOKUP(I37,'NSCC Reject Reason Codes'!$A$3:$B$615,2,FALSE)</f>
        <v>Custodian Account Number missing/invalid</v>
      </c>
    </row>
    <row r="38" spans="1:10" s="4" customFormat="1" ht="12">
      <c r="A38" s="2" t="s">
        <v>1004</v>
      </c>
      <c r="B38" s="2">
        <f t="shared" si="3"/>
        <v>246</v>
      </c>
      <c r="C38" s="2">
        <f t="shared" si="2"/>
        <v>247</v>
      </c>
      <c r="D38" s="2">
        <v>2</v>
      </c>
      <c r="E38" s="2" t="s">
        <v>376</v>
      </c>
      <c r="F38" s="2" t="s">
        <v>375</v>
      </c>
      <c r="G38" s="153" t="s">
        <v>1005</v>
      </c>
      <c r="H38" s="2" t="s">
        <v>1006</v>
      </c>
      <c r="I38" s="10">
        <v>28</v>
      </c>
      <c r="J38" s="2" t="str">
        <f>VLOOKUP(I38,'NSCC Reject Reason Codes'!$A$3:$B$615,2,FALSE)</f>
        <v>Account Type missing/invalid</v>
      </c>
    </row>
    <row r="39" spans="1:10" s="4" customFormat="1" ht="60">
      <c r="A39" s="2" t="s">
        <v>1051</v>
      </c>
      <c r="B39" s="2">
        <f t="shared" si="3"/>
        <v>248</v>
      </c>
      <c r="C39" s="2">
        <f t="shared" si="2"/>
        <v>407</v>
      </c>
      <c r="D39" s="2">
        <v>160</v>
      </c>
      <c r="E39" s="2" t="s">
        <v>376</v>
      </c>
      <c r="F39" s="2" t="s">
        <v>458</v>
      </c>
      <c r="G39" s="2" t="s">
        <v>1569</v>
      </c>
      <c r="H39" s="2" t="s">
        <v>1052</v>
      </c>
      <c r="I39" s="10">
        <v>29</v>
      </c>
      <c r="J39" s="2" t="str">
        <f>VLOOKUP(I39,'NSCC Reject Reason Codes'!$A$3:$B$615,2,FALSE)</f>
        <v>Account Registration Name missing/invalid</v>
      </c>
    </row>
    <row r="40" spans="1:10" s="4" customFormat="1" ht="36">
      <c r="A40" s="2" t="s">
        <v>1570</v>
      </c>
      <c r="B40" s="2">
        <f t="shared" si="3"/>
        <v>408</v>
      </c>
      <c r="C40" s="2">
        <f t="shared" si="2"/>
        <v>427</v>
      </c>
      <c r="D40" s="2">
        <v>20</v>
      </c>
      <c r="E40" s="2" t="s">
        <v>376</v>
      </c>
      <c r="F40" s="2" t="s">
        <v>385</v>
      </c>
      <c r="G40" s="2"/>
      <c r="H40" s="2" t="s">
        <v>1571</v>
      </c>
      <c r="I40" s="10">
        <v>30</v>
      </c>
      <c r="J40" s="2" t="str">
        <f>VLOOKUP(I40,'NSCC Reject Reason Codes'!$A$3:$B$615,2,FALSE)</f>
        <v>Original Control Number Invalid</v>
      </c>
    </row>
    <row r="41" spans="1:10" s="4" customFormat="1" ht="144">
      <c r="A41" s="2" t="s">
        <v>1572</v>
      </c>
      <c r="B41" s="2">
        <f t="shared" si="3"/>
        <v>428</v>
      </c>
      <c r="C41" s="2">
        <f t="shared" si="2"/>
        <v>428</v>
      </c>
      <c r="D41" s="2">
        <v>1</v>
      </c>
      <c r="E41" s="2" t="s">
        <v>376</v>
      </c>
      <c r="F41" s="2" t="s">
        <v>458</v>
      </c>
      <c r="G41" s="2" t="s">
        <v>1573</v>
      </c>
      <c r="H41" s="2" t="s">
        <v>1574</v>
      </c>
      <c r="I41" s="10">
        <v>31</v>
      </c>
      <c r="J41" s="2" t="str">
        <f>VLOOKUP(I41,'NSCC Reject Reason Codes'!$A$3:$B$615,2,FALSE)</f>
        <v>RIA/RR Indicator missing/invalid</v>
      </c>
    </row>
    <row r="42" spans="1:10" s="4" customFormat="1" ht="132">
      <c r="A42" s="2" t="s">
        <v>1575</v>
      </c>
      <c r="B42" s="2">
        <f t="shared" si="3"/>
        <v>429</v>
      </c>
      <c r="C42" s="2">
        <f t="shared" si="2"/>
        <v>463</v>
      </c>
      <c r="D42" s="2">
        <v>35</v>
      </c>
      <c r="E42" s="2" t="s">
        <v>376</v>
      </c>
      <c r="F42" s="2" t="s">
        <v>458</v>
      </c>
      <c r="G42" s="2" t="s">
        <v>1576</v>
      </c>
      <c r="H42" s="2" t="s">
        <v>1577</v>
      </c>
      <c r="I42" s="10">
        <v>244</v>
      </c>
      <c r="J42" s="2" t="str">
        <f>VLOOKUP(I42,'NSCC Reject Reason Codes'!$A$3:$B$615,2,FALSE)</f>
        <v>Introducing Broker Dealer Firm Name/Registered Investment Advisor Firm Name  missing/invalid</v>
      </c>
    </row>
    <row r="43" spans="1:10" s="4" customFormat="1" ht="156">
      <c r="A43" s="2" t="s">
        <v>1578</v>
      </c>
      <c r="B43" s="2">
        <f t="shared" si="3"/>
        <v>464</v>
      </c>
      <c r="C43" s="2">
        <f t="shared" si="2"/>
        <v>478</v>
      </c>
      <c r="D43" s="2">
        <v>15</v>
      </c>
      <c r="E43" s="2" t="s">
        <v>376</v>
      </c>
      <c r="F43" s="2" t="s">
        <v>458</v>
      </c>
      <c r="G43" s="2" t="s">
        <v>1579</v>
      </c>
      <c r="H43" s="2" t="s">
        <v>1086</v>
      </c>
      <c r="I43" s="10">
        <v>245</v>
      </c>
      <c r="J43" s="2" t="str">
        <f>VLOOKUP(I43,'NSCC Reject Reason Codes'!$A$3:$B$615,2,FALSE)</f>
        <v xml:space="preserve">Account Representative/Advisor Name missing/invalid  </v>
      </c>
    </row>
    <row r="44" spans="1:10" s="4" customFormat="1" ht="168">
      <c r="A44" s="2" t="s">
        <v>1083</v>
      </c>
      <c r="B44" s="2">
        <f t="shared" si="3"/>
        <v>479</v>
      </c>
      <c r="C44" s="2">
        <f t="shared" si="2"/>
        <v>487</v>
      </c>
      <c r="D44" s="2">
        <v>9</v>
      </c>
      <c r="E44" s="2" t="s">
        <v>376</v>
      </c>
      <c r="F44" s="2" t="s">
        <v>458</v>
      </c>
      <c r="G44" s="2" t="s">
        <v>1580</v>
      </c>
      <c r="H44" s="2" t="s">
        <v>1204</v>
      </c>
      <c r="I44" s="10">
        <v>32</v>
      </c>
      <c r="J44" s="2" t="str">
        <f>VLOOKUP(I44,'NSCC Reject Reason Codes'!$A$3:$B$615,2,FALSE)</f>
        <v>Account Representative/Advisor Number missing/invalid</v>
      </c>
    </row>
    <row r="45" spans="1:10" s="4" customFormat="1" ht="156">
      <c r="A45" s="2" t="s">
        <v>1087</v>
      </c>
      <c r="B45" s="2">
        <f>+$C44+1</f>
        <v>488</v>
      </c>
      <c r="C45" s="2">
        <f t="shared" si="2"/>
        <v>496</v>
      </c>
      <c r="D45" s="2">
        <v>9</v>
      </c>
      <c r="E45" s="2" t="s">
        <v>376</v>
      </c>
      <c r="F45" s="2" t="s">
        <v>458</v>
      </c>
      <c r="G45" s="2" t="s">
        <v>1581</v>
      </c>
      <c r="H45" s="2" t="s">
        <v>1088</v>
      </c>
      <c r="I45" s="10">
        <v>33</v>
      </c>
      <c r="J45" s="2" t="str">
        <f>VLOOKUP(I45,'NSCC Reject Reason Codes'!$A$3:$B$615,2,FALSE)</f>
        <v>Branch Identification Number missing/invalid</v>
      </c>
    </row>
    <row r="46" spans="1:10" s="4" customFormat="1" ht="12">
      <c r="A46" s="2" t="s">
        <v>1582</v>
      </c>
      <c r="B46" s="2">
        <f t="shared" si="3"/>
        <v>497</v>
      </c>
      <c r="C46" s="2">
        <f t="shared" si="2"/>
        <v>531</v>
      </c>
      <c r="D46" s="2">
        <v>35</v>
      </c>
      <c r="E46" s="2" t="s">
        <v>376</v>
      </c>
      <c r="F46" s="2" t="s">
        <v>385</v>
      </c>
      <c r="G46" s="2" t="s">
        <v>956</v>
      </c>
      <c r="H46" s="2" t="s">
        <v>1583</v>
      </c>
      <c r="I46" s="10">
        <v>246</v>
      </c>
      <c r="J46" s="2" t="str">
        <f>VLOOKUP(I46,'NSCC Reject Reason Codes'!$A$3:$B$615,2,FALSE)</f>
        <v>Branch Address 1 length invalid</v>
      </c>
    </row>
    <row r="47" spans="1:10" s="4" customFormat="1" ht="12">
      <c r="A47" s="2" t="s">
        <v>1584</v>
      </c>
      <c r="B47" s="2">
        <f t="shared" si="3"/>
        <v>532</v>
      </c>
      <c r="C47" s="2">
        <f t="shared" si="2"/>
        <v>566</v>
      </c>
      <c r="D47" s="2">
        <v>35</v>
      </c>
      <c r="E47" s="2" t="s">
        <v>376</v>
      </c>
      <c r="F47" s="2" t="s">
        <v>385</v>
      </c>
      <c r="G47" s="2" t="s">
        <v>956</v>
      </c>
      <c r="H47" s="2" t="s">
        <v>1585</v>
      </c>
      <c r="I47" s="10">
        <v>247</v>
      </c>
      <c r="J47" s="2" t="str">
        <f>VLOOKUP(I47,'NSCC Reject Reason Codes'!$A$3:$B$615,2,FALSE)</f>
        <v>Branch Address 2 length invalid</v>
      </c>
    </row>
    <row r="48" spans="1:10" s="4" customFormat="1" ht="12">
      <c r="A48" s="2" t="s">
        <v>1586</v>
      </c>
      <c r="B48" s="2">
        <f t="shared" si="3"/>
        <v>567</v>
      </c>
      <c r="C48" s="2">
        <f t="shared" si="2"/>
        <v>601</v>
      </c>
      <c r="D48" s="2">
        <v>35</v>
      </c>
      <c r="E48" s="2" t="s">
        <v>376</v>
      </c>
      <c r="F48" s="2" t="s">
        <v>385</v>
      </c>
      <c r="G48" s="2" t="s">
        <v>956</v>
      </c>
      <c r="H48" s="2" t="s">
        <v>1587</v>
      </c>
      <c r="I48" s="10">
        <v>248</v>
      </c>
      <c r="J48" s="2" t="str">
        <f>VLOOKUP(I48,'NSCC Reject Reason Codes'!$A$3:$B$615,2,FALSE)</f>
        <v>Branch Address 3 length invalid</v>
      </c>
    </row>
    <row r="49" spans="1:10" s="4" customFormat="1" ht="12">
      <c r="A49" s="2" t="s">
        <v>1588</v>
      </c>
      <c r="B49" s="2">
        <f t="shared" si="3"/>
        <v>602</v>
      </c>
      <c r="C49" s="2">
        <f t="shared" si="2"/>
        <v>636</v>
      </c>
      <c r="D49" s="2">
        <v>35</v>
      </c>
      <c r="E49" s="2" t="s">
        <v>376</v>
      </c>
      <c r="F49" s="2" t="s">
        <v>385</v>
      </c>
      <c r="G49" s="2" t="s">
        <v>956</v>
      </c>
      <c r="H49" s="2" t="s">
        <v>1589</v>
      </c>
      <c r="I49" s="10">
        <v>249</v>
      </c>
      <c r="J49" s="2" t="str">
        <f>VLOOKUP(I49,'NSCC Reject Reason Codes'!$A$3:$B$615,2,FALSE)</f>
        <v>Branch Address 4 length invalid</v>
      </c>
    </row>
    <row r="50" spans="1:10" s="4" customFormat="1" ht="12">
      <c r="A50" s="2" t="s">
        <v>1590</v>
      </c>
      <c r="B50" s="2">
        <f t="shared" si="3"/>
        <v>637</v>
      </c>
      <c r="C50" s="2">
        <f t="shared" si="2"/>
        <v>671</v>
      </c>
      <c r="D50" s="2">
        <v>35</v>
      </c>
      <c r="E50" s="2" t="s">
        <v>376</v>
      </c>
      <c r="F50" s="2" t="s">
        <v>385</v>
      </c>
      <c r="G50" s="2" t="s">
        <v>956</v>
      </c>
      <c r="H50" s="2" t="s">
        <v>1591</v>
      </c>
      <c r="I50" s="10">
        <v>250</v>
      </c>
      <c r="J50" s="2" t="str">
        <f>VLOOKUP(I50,'NSCC Reject Reason Codes'!$A$3:$B$615,2,FALSE)</f>
        <v>Branch Address 5 length invalid</v>
      </c>
    </row>
    <row r="51" spans="1:10" s="4" customFormat="1" ht="60">
      <c r="A51" s="2" t="s">
        <v>1592</v>
      </c>
      <c r="B51" s="2">
        <f t="shared" si="3"/>
        <v>672</v>
      </c>
      <c r="C51" s="2">
        <f t="shared" si="2"/>
        <v>682</v>
      </c>
      <c r="D51" s="2">
        <v>11</v>
      </c>
      <c r="E51" s="2" t="s">
        <v>376</v>
      </c>
      <c r="F51" s="2" t="s">
        <v>458</v>
      </c>
      <c r="G51" s="2" t="s">
        <v>1593</v>
      </c>
      <c r="H51" s="2" t="s">
        <v>1594</v>
      </c>
      <c r="I51" s="10">
        <v>34</v>
      </c>
      <c r="J51" s="2" t="str">
        <f>VLOOKUP(I51,'NSCC Reject Reason Codes'!$A$3:$B$615,2,FALSE)</f>
        <v>Branch Zip missing/invalid</v>
      </c>
    </row>
    <row r="52" spans="1:10" s="4" customFormat="1" ht="24">
      <c r="A52" s="2" t="s">
        <v>1595</v>
      </c>
      <c r="B52" s="2">
        <f t="shared" si="3"/>
        <v>683</v>
      </c>
      <c r="C52" s="2">
        <f t="shared" si="2"/>
        <v>685</v>
      </c>
      <c r="D52" s="2">
        <v>3</v>
      </c>
      <c r="E52" s="2" t="s">
        <v>376</v>
      </c>
      <c r="F52" s="2" t="s">
        <v>458</v>
      </c>
      <c r="G52" s="2" t="s">
        <v>1596</v>
      </c>
      <c r="H52" s="2"/>
      <c r="I52" s="10">
        <v>35</v>
      </c>
      <c r="J52" s="2" t="str">
        <f>VLOOKUP(I52,'NSCC Reject Reason Codes'!$A$3:$B$615,2,FALSE)</f>
        <v>Branch Country missing/invalid</v>
      </c>
    </row>
    <row r="53" spans="1:10" s="4" customFormat="1" ht="48">
      <c r="A53" s="2" t="s">
        <v>1597</v>
      </c>
      <c r="B53" s="2">
        <f t="shared" si="3"/>
        <v>686</v>
      </c>
      <c r="C53" s="2">
        <f t="shared" si="2"/>
        <v>686</v>
      </c>
      <c r="D53" s="2">
        <v>1</v>
      </c>
      <c r="E53" s="2" t="s">
        <v>376</v>
      </c>
      <c r="F53" s="2" t="s">
        <v>385</v>
      </c>
      <c r="G53" s="2" t="s">
        <v>1598</v>
      </c>
      <c r="H53" s="2" t="s">
        <v>1599</v>
      </c>
      <c r="I53" s="10">
        <v>36</v>
      </c>
      <c r="J53" s="2" t="str">
        <f>VLOOKUP(I53,'NSCC Reject Reason Codes'!$A$3:$B$615,2,FALSE)</f>
        <v>Related Trade Indicator invalid</v>
      </c>
    </row>
    <row r="54" spans="1:10" s="4" customFormat="1" ht="36">
      <c r="A54" s="2" t="s">
        <v>1600</v>
      </c>
      <c r="B54" s="2">
        <f t="shared" si="3"/>
        <v>687</v>
      </c>
      <c r="C54" s="2">
        <f t="shared" si="2"/>
        <v>706</v>
      </c>
      <c r="D54" s="2">
        <v>20</v>
      </c>
      <c r="E54" s="2" t="s">
        <v>376</v>
      </c>
      <c r="F54" s="2" t="s">
        <v>458</v>
      </c>
      <c r="G54" s="2" t="s">
        <v>1601</v>
      </c>
      <c r="H54" s="2" t="s">
        <v>1602</v>
      </c>
      <c r="I54" s="10">
        <v>37</v>
      </c>
      <c r="J54" s="2" t="str">
        <f>VLOOKUP(I54,'NSCC Reject Reason Codes'!$A$3:$B$615,2,FALSE)</f>
        <v>Related Account Number invalid</v>
      </c>
    </row>
    <row r="55" spans="1:10" s="4" customFormat="1" ht="24">
      <c r="A55" s="2" t="s">
        <v>1603</v>
      </c>
      <c r="B55" s="2">
        <f t="shared" si="3"/>
        <v>707</v>
      </c>
      <c r="C55" s="2">
        <v>712</v>
      </c>
      <c r="D55" s="2">
        <v>6</v>
      </c>
      <c r="E55" s="2" t="s">
        <v>374</v>
      </c>
      <c r="F55" s="2" t="s">
        <v>385</v>
      </c>
      <c r="G55" s="2">
        <v>999.99900000000002</v>
      </c>
      <c r="H55" s="2"/>
      <c r="I55" s="10">
        <v>540</v>
      </c>
      <c r="J55" s="2" t="str">
        <f>VLOOKUP(I55,'NSCC Reject Reason Codes'!$A$3:$B$615,2,FALSE)</f>
        <v>Dealer Concession/Manager Paid Placement Fee Percentage invalid</v>
      </c>
    </row>
    <row r="56" spans="1:10" s="4" customFormat="1" ht="24">
      <c r="A56" s="2" t="s">
        <v>1604</v>
      </c>
      <c r="B56" s="2">
        <f>$C55+1</f>
        <v>713</v>
      </c>
      <c r="C56" s="2">
        <f t="shared" ref="C56:C101" si="4">$B56+$D56-1</f>
        <v>713</v>
      </c>
      <c r="D56" s="2">
        <v>1</v>
      </c>
      <c r="E56" s="2" t="s">
        <v>376</v>
      </c>
      <c r="F56" s="2" t="s">
        <v>375</v>
      </c>
      <c r="G56" s="2" t="s">
        <v>1605</v>
      </c>
      <c r="H56" s="2" t="s">
        <v>1606</v>
      </c>
      <c r="I56" s="120">
        <v>161</v>
      </c>
      <c r="J56" s="2" t="str">
        <f>VLOOKUP(I56,'NSCC Reject Reason Codes'!$A$3:$B$615,2,FALSE)</f>
        <v>Trading Model missing/invalid</v>
      </c>
    </row>
    <row r="57" spans="1:10" s="4" customFormat="1" ht="72">
      <c r="A57" s="2" t="s">
        <v>1607</v>
      </c>
      <c r="B57" s="2">
        <f>$C56+1</f>
        <v>714</v>
      </c>
      <c r="C57" s="2">
        <f t="shared" si="4"/>
        <v>714</v>
      </c>
      <c r="D57" s="2">
        <v>1</v>
      </c>
      <c r="E57" s="2" t="s">
        <v>376</v>
      </c>
      <c r="F57" s="2" t="s">
        <v>458</v>
      </c>
      <c r="G57" s="2" t="s">
        <v>1608</v>
      </c>
      <c r="H57" s="2" t="s">
        <v>1609</v>
      </c>
      <c r="I57" s="120">
        <v>162</v>
      </c>
      <c r="J57" s="2" t="str">
        <f>VLOOKUP(I57,'NSCC Reject Reason Codes'!$A$3:$B$615,2,FALSE)</f>
        <v>AIP Firm Role missing/invalid</v>
      </c>
    </row>
    <row r="58" spans="1:10" s="4" customFormat="1" ht="84">
      <c r="A58" s="2" t="s">
        <v>1610</v>
      </c>
      <c r="B58" s="2">
        <f>$C57+1</f>
        <v>715</v>
      </c>
      <c r="C58" s="2">
        <f t="shared" si="4"/>
        <v>715</v>
      </c>
      <c r="D58" s="2">
        <v>1</v>
      </c>
      <c r="E58" s="2" t="s">
        <v>376</v>
      </c>
      <c r="F58" s="2" t="s">
        <v>385</v>
      </c>
      <c r="G58" s="2" t="s">
        <v>1611</v>
      </c>
      <c r="H58" s="121" t="s">
        <v>1612</v>
      </c>
      <c r="I58" s="12">
        <v>104</v>
      </c>
      <c r="J58" s="2" t="str">
        <f>VLOOKUP(I58,'NSCC Reject Reason Codes'!$A$3:$B$615,2,FALSE)</f>
        <v>NAV Account Indicator invalid</v>
      </c>
    </row>
    <row r="59" spans="1:10" s="4" customFormat="1" ht="84">
      <c r="A59" s="2" t="s">
        <v>1613</v>
      </c>
      <c r="B59" s="2">
        <f>$C58+1</f>
        <v>716</v>
      </c>
      <c r="C59" s="2">
        <f t="shared" si="4"/>
        <v>716</v>
      </c>
      <c r="D59" s="2">
        <v>1</v>
      </c>
      <c r="E59" s="2" t="s">
        <v>376</v>
      </c>
      <c r="F59" s="2" t="s">
        <v>458</v>
      </c>
      <c r="G59" s="19" t="s">
        <v>1614</v>
      </c>
      <c r="H59" s="121" t="s">
        <v>1615</v>
      </c>
      <c r="I59" s="12">
        <v>633</v>
      </c>
      <c r="J59" s="2" t="str">
        <f>VLOOKUP(I59,'NSCC Reject Reason Codes'!$A$3:$B$615,2,FALSE)</f>
        <v>Net/Gross Indicator missing/invalid</v>
      </c>
    </row>
    <row r="60" spans="1:10" s="4" customFormat="1" ht="12">
      <c r="A60" s="2" t="s">
        <v>503</v>
      </c>
      <c r="B60" s="2">
        <f>$C59+1</f>
        <v>717</v>
      </c>
      <c r="C60" s="2">
        <f t="shared" si="4"/>
        <v>718</v>
      </c>
      <c r="D60" s="2">
        <v>2</v>
      </c>
      <c r="E60" s="2" t="s">
        <v>376</v>
      </c>
      <c r="F60" s="2" t="s">
        <v>375</v>
      </c>
      <c r="G60" s="2" t="s">
        <v>998</v>
      </c>
      <c r="H60" s="2"/>
      <c r="I60" s="12"/>
      <c r="J60" s="2"/>
    </row>
    <row r="61" spans="1:10" s="4" customFormat="1" ht="108">
      <c r="A61" s="2" t="s">
        <v>519</v>
      </c>
      <c r="B61" s="2">
        <f t="shared" ref="B61:B74" si="5">+$C60+1</f>
        <v>719</v>
      </c>
      <c r="C61" s="2">
        <f t="shared" si="4"/>
        <v>719</v>
      </c>
      <c r="D61" s="2">
        <v>1</v>
      </c>
      <c r="E61" s="2" t="s">
        <v>376</v>
      </c>
      <c r="F61" s="2" t="s">
        <v>385</v>
      </c>
      <c r="G61" s="2" t="s">
        <v>520</v>
      </c>
      <c r="H61" s="2"/>
      <c r="I61" s="10">
        <v>39</v>
      </c>
      <c r="J61" s="2" t="str">
        <f>VLOOKUP(I61,'NSCC Reject Reason Codes'!$A$3:$B$615,2,FALSE)</f>
        <v>Load Type Indicator missing/invalid</v>
      </c>
    </row>
    <row r="62" spans="1:10" s="4" customFormat="1" ht="60">
      <c r="A62" s="2" t="s">
        <v>1616</v>
      </c>
      <c r="B62" s="2">
        <f t="shared" si="5"/>
        <v>720</v>
      </c>
      <c r="C62" s="2">
        <f t="shared" si="4"/>
        <v>720</v>
      </c>
      <c r="D62" s="2">
        <v>1</v>
      </c>
      <c r="E62" s="2" t="s">
        <v>376</v>
      </c>
      <c r="F62" s="2" t="s">
        <v>385</v>
      </c>
      <c r="G62" s="2" t="s">
        <v>1617</v>
      </c>
      <c r="H62" s="2" t="s">
        <v>1618</v>
      </c>
      <c r="I62" s="10">
        <v>40</v>
      </c>
      <c r="J62" s="2" t="str">
        <f>VLOOKUP(I62,'NSCC Reject Reason Codes'!$A$3:$B$615,2,FALSE)</f>
        <v>Breakpoint Change Reason Code invalid</v>
      </c>
    </row>
    <row r="63" spans="1:10" s="4" customFormat="1" ht="72">
      <c r="A63" s="2" t="s">
        <v>1619</v>
      </c>
      <c r="B63" s="2">
        <f t="shared" si="5"/>
        <v>721</v>
      </c>
      <c r="C63" s="2">
        <f t="shared" si="4"/>
        <v>736</v>
      </c>
      <c r="D63" s="2">
        <v>16</v>
      </c>
      <c r="E63" s="2" t="s">
        <v>374</v>
      </c>
      <c r="F63" s="2" t="s">
        <v>458</v>
      </c>
      <c r="G63" s="122" t="s">
        <v>1620</v>
      </c>
      <c r="H63" s="2" t="s">
        <v>1621</v>
      </c>
      <c r="I63" s="10">
        <v>41</v>
      </c>
      <c r="J63" s="2" t="str">
        <f>VLOOKUP(I63,'NSCC Reject Reason Codes'!$A$3:$B$615,2,FALSE)</f>
        <v>Commission/Placement Fee Amount missing/invalid</v>
      </c>
    </row>
    <row r="64" spans="1:10" s="4" customFormat="1" ht="84">
      <c r="A64" s="2" t="s">
        <v>1622</v>
      </c>
      <c r="B64" s="2">
        <f t="shared" si="5"/>
        <v>737</v>
      </c>
      <c r="C64" s="2">
        <f t="shared" si="4"/>
        <v>742</v>
      </c>
      <c r="D64" s="2">
        <v>6</v>
      </c>
      <c r="E64" s="2" t="s">
        <v>374</v>
      </c>
      <c r="F64" s="2" t="s">
        <v>458</v>
      </c>
      <c r="G64" s="19" t="s">
        <v>1623</v>
      </c>
      <c r="H64" s="2" t="s">
        <v>1624</v>
      </c>
      <c r="I64" s="10">
        <v>42</v>
      </c>
      <c r="J64" s="2" t="str">
        <f>VLOOKUP(I64,'NSCC Reject Reason Codes'!$A$3:$B$615,2,FALSE)</f>
        <v>Commission/Placement Fee Percentage missing/invalid</v>
      </c>
    </row>
    <row r="65" spans="1:10" s="4" customFormat="1" ht="48">
      <c r="A65" s="2" t="s">
        <v>1625</v>
      </c>
      <c r="B65" s="2">
        <f t="shared" si="5"/>
        <v>743</v>
      </c>
      <c r="C65" s="2">
        <f t="shared" si="4"/>
        <v>758</v>
      </c>
      <c r="D65" s="2">
        <v>16</v>
      </c>
      <c r="E65" s="2" t="s">
        <v>374</v>
      </c>
      <c r="F65" s="2" t="s">
        <v>385</v>
      </c>
      <c r="G65" s="122" t="s">
        <v>1025</v>
      </c>
      <c r="H65" s="2" t="s">
        <v>1626</v>
      </c>
      <c r="I65" s="10">
        <v>43</v>
      </c>
      <c r="J65" s="2" t="str">
        <f>VLOOKUP(I65,'NSCC Reject Reason Codes'!$A$3:$B$615,2,FALSE)</f>
        <v>Dealer Concession/Manager Paid Placement Fee Amount invalid</v>
      </c>
    </row>
    <row r="66" spans="1:10" s="4" customFormat="1" ht="36">
      <c r="A66" s="2" t="s">
        <v>1627</v>
      </c>
      <c r="B66" s="2">
        <f t="shared" si="5"/>
        <v>759</v>
      </c>
      <c r="C66" s="2">
        <f t="shared" si="4"/>
        <v>764</v>
      </c>
      <c r="D66" s="2">
        <v>6</v>
      </c>
      <c r="E66" s="2" t="s">
        <v>374</v>
      </c>
      <c r="F66" s="2" t="s">
        <v>385</v>
      </c>
      <c r="G66" s="2">
        <v>999.99900000000002</v>
      </c>
      <c r="H66" s="2" t="s">
        <v>1628</v>
      </c>
      <c r="I66" s="10">
        <v>367</v>
      </c>
      <c r="J66" s="2" t="str">
        <f>VLOOKUP(I66,'NSCC Reject Reason Codes'!$A$3:$B$615,2,FALSE)</f>
        <v>Redemption Percentage missing/invalid</v>
      </c>
    </row>
    <row r="67" spans="1:10" s="4" customFormat="1" ht="12">
      <c r="A67" s="2" t="s">
        <v>1629</v>
      </c>
      <c r="B67" s="2">
        <f t="shared" si="5"/>
        <v>765</v>
      </c>
      <c r="C67" s="2">
        <f t="shared" si="4"/>
        <v>772</v>
      </c>
      <c r="D67" s="2">
        <v>8</v>
      </c>
      <c r="E67" s="2" t="s">
        <v>374</v>
      </c>
      <c r="F67" s="2" t="s">
        <v>385</v>
      </c>
      <c r="G67" s="6" t="s">
        <v>450</v>
      </c>
      <c r="H67" s="2"/>
      <c r="I67" s="10">
        <v>385</v>
      </c>
      <c r="J67" s="2" t="str">
        <f>VLOOKUP(I67,'NSCC Reject Reason Codes'!$A$3:$B$615,2,FALSE)</f>
        <v>Share Lot Identifier 1 invalid</v>
      </c>
    </row>
    <row r="68" spans="1:10" s="4" customFormat="1" ht="12">
      <c r="A68" s="2" t="s">
        <v>1630</v>
      </c>
      <c r="B68" s="2">
        <f t="shared" si="5"/>
        <v>773</v>
      </c>
      <c r="C68" s="2">
        <f t="shared" si="4"/>
        <v>780</v>
      </c>
      <c r="D68" s="2">
        <v>8</v>
      </c>
      <c r="E68" s="2" t="s">
        <v>374</v>
      </c>
      <c r="F68" s="2" t="s">
        <v>385</v>
      </c>
      <c r="G68" s="6" t="s">
        <v>450</v>
      </c>
      <c r="H68" s="2"/>
      <c r="I68" s="10">
        <v>386</v>
      </c>
      <c r="J68" s="2" t="str">
        <f>VLOOKUP(I68,'NSCC Reject Reason Codes'!$A$3:$B$615,2,FALSE)</f>
        <v>Share Lot Identifier 2 invalid</v>
      </c>
    </row>
    <row r="69" spans="1:10" s="4" customFormat="1" ht="12">
      <c r="A69" s="2" t="s">
        <v>1631</v>
      </c>
      <c r="B69" s="2">
        <f t="shared" si="5"/>
        <v>781</v>
      </c>
      <c r="C69" s="2">
        <f t="shared" si="4"/>
        <v>788</v>
      </c>
      <c r="D69" s="2">
        <v>8</v>
      </c>
      <c r="E69" s="2" t="s">
        <v>374</v>
      </c>
      <c r="F69" s="2" t="s">
        <v>385</v>
      </c>
      <c r="G69" s="6" t="s">
        <v>450</v>
      </c>
      <c r="H69" s="2"/>
      <c r="I69" s="10">
        <v>387</v>
      </c>
      <c r="J69" s="2" t="str">
        <f>VLOOKUP(I69,'NSCC Reject Reason Codes'!$A$3:$B$615,2,FALSE)</f>
        <v>Share Lot Identifier 3 invalid</v>
      </c>
    </row>
    <row r="70" spans="1:10" s="4" customFormat="1" ht="12">
      <c r="A70" s="2" t="s">
        <v>1632</v>
      </c>
      <c r="B70" s="2">
        <f t="shared" si="5"/>
        <v>789</v>
      </c>
      <c r="C70" s="2">
        <f t="shared" si="4"/>
        <v>796</v>
      </c>
      <c r="D70" s="2">
        <v>8</v>
      </c>
      <c r="E70" s="2" t="s">
        <v>374</v>
      </c>
      <c r="F70" s="2" t="s">
        <v>385</v>
      </c>
      <c r="G70" s="6" t="s">
        <v>450</v>
      </c>
      <c r="H70" s="2"/>
      <c r="I70" s="10">
        <v>388</v>
      </c>
      <c r="J70" s="2" t="str">
        <f>VLOOKUP(I70,'NSCC Reject Reason Codes'!$A$3:$B$615,2,FALSE)</f>
        <v>Share Lot Identifier 4 invalid</v>
      </c>
    </row>
    <row r="71" spans="1:10" s="4" customFormat="1" ht="12">
      <c r="A71" s="2" t="s">
        <v>1633</v>
      </c>
      <c r="B71" s="2">
        <f t="shared" si="5"/>
        <v>797</v>
      </c>
      <c r="C71" s="2">
        <f t="shared" si="4"/>
        <v>804</v>
      </c>
      <c r="D71" s="2">
        <v>8</v>
      </c>
      <c r="E71" s="2" t="s">
        <v>374</v>
      </c>
      <c r="F71" s="2" t="s">
        <v>385</v>
      </c>
      <c r="G71" s="6" t="s">
        <v>450</v>
      </c>
      <c r="H71" s="2"/>
      <c r="I71" s="10">
        <v>389</v>
      </c>
      <c r="J71" s="2" t="str">
        <f>VLOOKUP(I71,'NSCC Reject Reason Codes'!$A$3:$B$615,2,FALSE)</f>
        <v>Share Lot Identifier 5 invalid</v>
      </c>
    </row>
    <row r="72" spans="1:10" s="4" customFormat="1" ht="60">
      <c r="A72" s="2" t="s">
        <v>1634</v>
      </c>
      <c r="B72" s="2">
        <f t="shared" si="5"/>
        <v>805</v>
      </c>
      <c r="C72" s="2">
        <f t="shared" si="4"/>
        <v>805</v>
      </c>
      <c r="D72" s="2">
        <v>1</v>
      </c>
      <c r="E72" s="2" t="s">
        <v>376</v>
      </c>
      <c r="F72" s="2" t="s">
        <v>385</v>
      </c>
      <c r="G72" s="2" t="s">
        <v>455</v>
      </c>
      <c r="H72" s="78" t="s">
        <v>1635</v>
      </c>
      <c r="I72" s="10">
        <v>397</v>
      </c>
      <c r="J72" s="2" t="str">
        <f>VLOOKUP(I72,'NSCC Reject Reason Codes'!$A$3:$B$615,2,FALSE)</f>
        <v xml:space="preserve">Erisa Eligible Indicator missing/invalid  </v>
      </c>
    </row>
    <row r="73" spans="1:10" s="4" customFormat="1" ht="24">
      <c r="A73" s="2" t="s">
        <v>1636</v>
      </c>
      <c r="B73" s="2">
        <f t="shared" si="5"/>
        <v>806</v>
      </c>
      <c r="C73" s="2">
        <f t="shared" si="4"/>
        <v>811</v>
      </c>
      <c r="D73" s="2">
        <v>6</v>
      </c>
      <c r="E73" s="2" t="s">
        <v>374</v>
      </c>
      <c r="F73" s="2" t="s">
        <v>385</v>
      </c>
      <c r="G73" s="2">
        <v>999.99900000000002</v>
      </c>
      <c r="H73" s="2" t="s">
        <v>1637</v>
      </c>
      <c r="I73" s="10">
        <v>398</v>
      </c>
      <c r="J73" s="2" t="str">
        <f>VLOOKUP(I73,'NSCC Reject Reason Codes'!$A$3:$B$615,2,FALSE)</f>
        <v xml:space="preserve">Erisa Percentage missing/invalid  </v>
      </c>
    </row>
    <row r="74" spans="1:10" s="4" customFormat="1" ht="24">
      <c r="A74" s="2" t="s">
        <v>1638</v>
      </c>
      <c r="B74" s="2">
        <f t="shared" si="5"/>
        <v>812</v>
      </c>
      <c r="C74" s="2">
        <f t="shared" si="4"/>
        <v>812</v>
      </c>
      <c r="D74" s="2">
        <v>1</v>
      </c>
      <c r="E74" s="2" t="s">
        <v>376</v>
      </c>
      <c r="F74" s="2" t="s">
        <v>385</v>
      </c>
      <c r="G74" s="2" t="s">
        <v>455</v>
      </c>
      <c r="H74" s="78" t="s">
        <v>1639</v>
      </c>
      <c r="I74" s="10">
        <v>399</v>
      </c>
      <c r="J74" s="2" t="str">
        <f>VLOOKUP(I74,'NSCC Reject Reason Codes'!$A$3:$B$615,2,FALSE)</f>
        <v xml:space="preserve">Erisa Pre-certified missing/invalid  </v>
      </c>
    </row>
    <row r="75" spans="1:10" s="4" customFormat="1" ht="48">
      <c r="A75" s="4" t="s">
        <v>1640</v>
      </c>
      <c r="B75" s="2">
        <f>$C74+1</f>
        <v>813</v>
      </c>
      <c r="C75" s="2">
        <f t="shared" si="4"/>
        <v>814</v>
      </c>
      <c r="D75" s="2">
        <v>2</v>
      </c>
      <c r="E75" s="2" t="s">
        <v>374</v>
      </c>
      <c r="F75" s="2" t="s">
        <v>458</v>
      </c>
      <c r="G75" s="2" t="s">
        <v>1641</v>
      </c>
      <c r="H75" s="2" t="s">
        <v>1642</v>
      </c>
      <c r="I75" s="12">
        <v>512</v>
      </c>
      <c r="J75" s="2" t="str">
        <f>VLOOKUP(I75,'NSCC Reject Reason Codes'!$A$3:$B$615,2,FALSE)</f>
        <v>Breakpoint Limit Number invalid</v>
      </c>
    </row>
    <row r="76" spans="1:10" s="4" customFormat="1" ht="45.75" customHeight="1">
      <c r="A76" s="4" t="s">
        <v>1159</v>
      </c>
      <c r="B76" s="2">
        <f>$C75+1</f>
        <v>815</v>
      </c>
      <c r="C76" s="2">
        <f t="shared" si="4"/>
        <v>826</v>
      </c>
      <c r="D76" s="2">
        <v>12</v>
      </c>
      <c r="E76" s="2" t="s">
        <v>374</v>
      </c>
      <c r="F76" s="2" t="s">
        <v>385</v>
      </c>
      <c r="G76" s="123" t="s">
        <v>784</v>
      </c>
      <c r="H76" s="41" t="s">
        <v>1643</v>
      </c>
      <c r="I76" s="12">
        <v>156</v>
      </c>
      <c r="J76" s="2" t="str">
        <f>VLOOKUP(I76,'NSCC Reject Reason Codes'!$A$3:$B$615,2,FALSE)</f>
        <v>Price Per Share missing/invalid</v>
      </c>
    </row>
    <row r="77" spans="1:10" s="4" customFormat="1" ht="180">
      <c r="A77" s="2" t="s">
        <v>866</v>
      </c>
      <c r="B77" s="2">
        <f>$C76+1</f>
        <v>827</v>
      </c>
      <c r="C77" s="2">
        <f t="shared" si="4"/>
        <v>842</v>
      </c>
      <c r="D77" s="2">
        <v>16</v>
      </c>
      <c r="E77" s="2" t="s">
        <v>376</v>
      </c>
      <c r="F77" s="2" t="s">
        <v>458</v>
      </c>
      <c r="G77" s="2" t="s">
        <v>1081</v>
      </c>
      <c r="H77" s="11" t="s">
        <v>1196</v>
      </c>
      <c r="I77" s="10">
        <v>508</v>
      </c>
      <c r="J77" s="2" t="str">
        <f>VLOOKUP(I77,'NSCC Reject Reason Codes'!$A$3:$B$615,2,FALSE)</f>
        <v>Series NSCC Security Issue Number missing/invalid</v>
      </c>
    </row>
    <row r="78" spans="1:10" s="4" customFormat="1" ht="36">
      <c r="A78" s="2" t="s">
        <v>1644</v>
      </c>
      <c r="B78" s="2">
        <f t="shared" ref="B78:B101" si="6">+$C77+1</f>
        <v>843</v>
      </c>
      <c r="C78" s="2">
        <f t="shared" si="4"/>
        <v>843</v>
      </c>
      <c r="D78" s="2">
        <v>1</v>
      </c>
      <c r="E78" s="2" t="s">
        <v>376</v>
      </c>
      <c r="F78" s="2" t="s">
        <v>385</v>
      </c>
      <c r="G78" s="13" t="s">
        <v>455</v>
      </c>
      <c r="H78" s="2" t="s">
        <v>1645</v>
      </c>
      <c r="I78" s="10">
        <v>521</v>
      </c>
      <c r="J78" s="2" t="str">
        <f>VLOOKUP(I78,'NSCC Reject Reason Codes'!$A$3:$B$615,2,FALSE)</f>
        <v>Same Day Multiple Trade Indicator invalid</v>
      </c>
    </row>
    <row r="79" spans="1:10" s="4" customFormat="1" ht="60">
      <c r="A79" s="2" t="s">
        <v>1646</v>
      </c>
      <c r="B79" s="2">
        <f t="shared" si="6"/>
        <v>844</v>
      </c>
      <c r="C79" s="2">
        <f t="shared" si="4"/>
        <v>859</v>
      </c>
      <c r="D79" s="2">
        <v>16</v>
      </c>
      <c r="E79" s="2" t="s">
        <v>374</v>
      </c>
      <c r="F79" s="2" t="s">
        <v>385</v>
      </c>
      <c r="G79" s="33" t="s">
        <v>465</v>
      </c>
      <c r="H79" s="2" t="s">
        <v>1647</v>
      </c>
      <c r="I79" s="10">
        <v>520</v>
      </c>
      <c r="J79" s="2" t="str">
        <f>VLOOKUP(I79,'NSCC Reject Reason Codes'!$A$3:$B$615,2,FALSE)</f>
        <v>Total Trade Amount Value invalid</v>
      </c>
    </row>
    <row r="80" spans="1:10" s="4" customFormat="1" ht="48">
      <c r="A80" s="2" t="s">
        <v>1648</v>
      </c>
      <c r="B80" s="2">
        <f t="shared" si="6"/>
        <v>860</v>
      </c>
      <c r="C80" s="2">
        <f t="shared" si="4"/>
        <v>860</v>
      </c>
      <c r="D80" s="2">
        <v>1</v>
      </c>
      <c r="E80" s="2" t="s">
        <v>376</v>
      </c>
      <c r="F80" s="2" t="s">
        <v>385</v>
      </c>
      <c r="G80" s="2" t="s">
        <v>1598</v>
      </c>
      <c r="H80" s="2" t="s">
        <v>1599</v>
      </c>
      <c r="I80" s="10">
        <v>36</v>
      </c>
      <c r="J80" s="2" t="str">
        <f>VLOOKUP(I80,'NSCC Reject Reason Codes'!$A$3:$B$615,2,FALSE)</f>
        <v>Related Trade Indicator invalid</v>
      </c>
    </row>
    <row r="81" spans="1:10" s="4" customFormat="1" ht="36">
      <c r="A81" s="2" t="s">
        <v>1649</v>
      </c>
      <c r="B81" s="2">
        <f t="shared" si="6"/>
        <v>861</v>
      </c>
      <c r="C81" s="2">
        <f t="shared" si="4"/>
        <v>880</v>
      </c>
      <c r="D81" s="2">
        <v>20</v>
      </c>
      <c r="E81" s="2" t="s">
        <v>376</v>
      </c>
      <c r="F81" s="2" t="s">
        <v>458</v>
      </c>
      <c r="G81" s="2" t="s">
        <v>1650</v>
      </c>
      <c r="H81" s="2" t="s">
        <v>1602</v>
      </c>
      <c r="I81" s="10">
        <v>37</v>
      </c>
      <c r="J81" s="2" t="str">
        <f>VLOOKUP(I81,'NSCC Reject Reason Codes'!$A$3:$B$615,2,FALSE)</f>
        <v>Related Account Number invalid</v>
      </c>
    </row>
    <row r="82" spans="1:10" s="4" customFormat="1" ht="48">
      <c r="A82" s="2" t="s">
        <v>1651</v>
      </c>
      <c r="B82" s="2">
        <f t="shared" si="6"/>
        <v>881</v>
      </c>
      <c r="C82" s="2">
        <f t="shared" si="4"/>
        <v>881</v>
      </c>
      <c r="D82" s="2">
        <v>1</v>
      </c>
      <c r="E82" s="2" t="s">
        <v>376</v>
      </c>
      <c r="F82" s="2" t="s">
        <v>385</v>
      </c>
      <c r="G82" s="2" t="s">
        <v>1598</v>
      </c>
      <c r="H82" s="2" t="s">
        <v>1599</v>
      </c>
      <c r="I82" s="10">
        <v>36</v>
      </c>
      <c r="J82" s="2" t="str">
        <f>VLOOKUP(I82,'NSCC Reject Reason Codes'!$A$3:$B$615,2,FALSE)</f>
        <v>Related Trade Indicator invalid</v>
      </c>
    </row>
    <row r="83" spans="1:10" s="4" customFormat="1" ht="36">
      <c r="A83" s="2" t="s">
        <v>1652</v>
      </c>
      <c r="B83" s="2">
        <f t="shared" si="6"/>
        <v>882</v>
      </c>
      <c r="C83" s="2">
        <f t="shared" si="4"/>
        <v>901</v>
      </c>
      <c r="D83" s="2">
        <v>20</v>
      </c>
      <c r="E83" s="2" t="s">
        <v>376</v>
      </c>
      <c r="F83" s="2" t="s">
        <v>458</v>
      </c>
      <c r="G83" s="2" t="s">
        <v>1653</v>
      </c>
      <c r="H83" s="2" t="s">
        <v>1602</v>
      </c>
      <c r="I83" s="10">
        <v>37</v>
      </c>
      <c r="J83" s="2" t="str">
        <f>VLOOKUP(I83,'NSCC Reject Reason Codes'!$A$3:$B$615,2,FALSE)</f>
        <v>Related Account Number invalid</v>
      </c>
    </row>
    <row r="84" spans="1:10" s="4" customFormat="1" ht="48">
      <c r="A84" s="2" t="s">
        <v>1654</v>
      </c>
      <c r="B84" s="2">
        <f t="shared" si="6"/>
        <v>902</v>
      </c>
      <c r="C84" s="2">
        <f t="shared" si="4"/>
        <v>902</v>
      </c>
      <c r="D84" s="2">
        <v>1</v>
      </c>
      <c r="E84" s="2" t="s">
        <v>376</v>
      </c>
      <c r="F84" s="2" t="s">
        <v>385</v>
      </c>
      <c r="G84" s="2" t="s">
        <v>1598</v>
      </c>
      <c r="H84" s="2" t="s">
        <v>1599</v>
      </c>
      <c r="I84" s="10">
        <v>36</v>
      </c>
      <c r="J84" s="2" t="str">
        <f>VLOOKUP(I84,'NSCC Reject Reason Codes'!$A$3:$B$615,2,FALSE)</f>
        <v>Related Trade Indicator invalid</v>
      </c>
    </row>
    <row r="85" spans="1:10" s="4" customFormat="1" ht="36">
      <c r="A85" s="2" t="s">
        <v>1655</v>
      </c>
      <c r="B85" s="2">
        <f t="shared" si="6"/>
        <v>903</v>
      </c>
      <c r="C85" s="2">
        <f t="shared" si="4"/>
        <v>922</v>
      </c>
      <c r="D85" s="2">
        <v>20</v>
      </c>
      <c r="E85" s="2" t="s">
        <v>376</v>
      </c>
      <c r="F85" s="2" t="s">
        <v>458</v>
      </c>
      <c r="G85" s="2" t="s">
        <v>1656</v>
      </c>
      <c r="H85" s="2" t="s">
        <v>1602</v>
      </c>
      <c r="I85" s="10">
        <v>37</v>
      </c>
      <c r="J85" s="2" t="str">
        <f>VLOOKUP(I85,'NSCC Reject Reason Codes'!$A$3:$B$615,2,FALSE)</f>
        <v>Related Account Number invalid</v>
      </c>
    </row>
    <row r="86" spans="1:10" s="4" customFormat="1" ht="48">
      <c r="A86" s="2" t="s">
        <v>1657</v>
      </c>
      <c r="B86" s="2">
        <f t="shared" si="6"/>
        <v>923</v>
      </c>
      <c r="C86" s="2">
        <f t="shared" si="4"/>
        <v>923</v>
      </c>
      <c r="D86" s="2">
        <v>1</v>
      </c>
      <c r="E86" s="2" t="s">
        <v>376</v>
      </c>
      <c r="F86" s="2" t="s">
        <v>385</v>
      </c>
      <c r="G86" s="2" t="s">
        <v>1598</v>
      </c>
      <c r="H86" s="2" t="s">
        <v>1599</v>
      </c>
      <c r="I86" s="10">
        <v>36</v>
      </c>
      <c r="J86" s="2" t="str">
        <f>VLOOKUP(I86,'NSCC Reject Reason Codes'!$A$3:$B$615,2,FALSE)</f>
        <v>Related Trade Indicator invalid</v>
      </c>
    </row>
    <row r="87" spans="1:10" s="4" customFormat="1" ht="36">
      <c r="A87" s="2" t="s">
        <v>1658</v>
      </c>
      <c r="B87" s="2">
        <f t="shared" si="6"/>
        <v>924</v>
      </c>
      <c r="C87" s="2">
        <f t="shared" si="4"/>
        <v>943</v>
      </c>
      <c r="D87" s="2">
        <v>20</v>
      </c>
      <c r="E87" s="2" t="s">
        <v>376</v>
      </c>
      <c r="F87" s="2" t="s">
        <v>458</v>
      </c>
      <c r="G87" s="2" t="s">
        <v>1659</v>
      </c>
      <c r="H87" s="2" t="s">
        <v>1602</v>
      </c>
      <c r="I87" s="10">
        <v>37</v>
      </c>
      <c r="J87" s="2" t="str">
        <f>VLOOKUP(I87,'NSCC Reject Reason Codes'!$A$3:$B$615,2,FALSE)</f>
        <v>Related Account Number invalid</v>
      </c>
    </row>
    <row r="88" spans="1:10" s="4" customFormat="1" ht="156">
      <c r="A88" s="2" t="s">
        <v>1660</v>
      </c>
      <c r="B88" s="2">
        <f t="shared" si="6"/>
        <v>944</v>
      </c>
      <c r="C88" s="2">
        <f t="shared" si="4"/>
        <v>953</v>
      </c>
      <c r="D88" s="2">
        <v>10</v>
      </c>
      <c r="E88" s="2" t="s">
        <v>374</v>
      </c>
      <c r="F88" s="2" t="s">
        <v>458</v>
      </c>
      <c r="G88" s="13" t="s">
        <v>1661</v>
      </c>
      <c r="H88" s="2" t="s">
        <v>1662</v>
      </c>
      <c r="I88" s="12">
        <v>335</v>
      </c>
      <c r="J88" s="2" t="str">
        <f>VLOOKUP(I88,'NSCC Reject Reason Codes'!$A$3:$B$615,2,FALSE)</f>
        <v>Firm CRD Number missing/invalid</v>
      </c>
    </row>
    <row r="89" spans="1:10" s="4" customFormat="1" ht="204">
      <c r="A89" s="2" t="s">
        <v>1663</v>
      </c>
      <c r="B89" s="2">
        <f t="shared" si="6"/>
        <v>954</v>
      </c>
      <c r="C89" s="2">
        <f t="shared" si="4"/>
        <v>963</v>
      </c>
      <c r="D89" s="2">
        <v>10</v>
      </c>
      <c r="E89" s="2" t="s">
        <v>374</v>
      </c>
      <c r="F89" s="2" t="s">
        <v>458</v>
      </c>
      <c r="G89" s="2" t="s">
        <v>1664</v>
      </c>
      <c r="H89" s="2" t="s">
        <v>1665</v>
      </c>
      <c r="I89" s="12">
        <v>163</v>
      </c>
      <c r="J89" s="2" t="str">
        <f>VLOOKUP(I89,'NSCC Reject Reason Codes'!$A$3:$B$615,2,FALSE)</f>
        <v>Individual CRD/IARD Number missing/invalid</v>
      </c>
    </row>
    <row r="90" spans="1:10" s="4" customFormat="1" ht="120">
      <c r="A90" s="2" t="s">
        <v>883</v>
      </c>
      <c r="B90" s="2">
        <f t="shared" si="6"/>
        <v>964</v>
      </c>
      <c r="C90" s="2">
        <f t="shared" si="4"/>
        <v>971</v>
      </c>
      <c r="D90" s="2">
        <v>8</v>
      </c>
      <c r="E90" s="2" t="s">
        <v>374</v>
      </c>
      <c r="F90" s="2" t="s">
        <v>385</v>
      </c>
      <c r="G90" s="2" t="s">
        <v>1666</v>
      </c>
      <c r="H90" s="2" t="s">
        <v>1667</v>
      </c>
      <c r="I90" s="10">
        <v>425</v>
      </c>
      <c r="J90" s="2" t="str">
        <f>VLOOKUP(I90,'NSCC Reject Reason Codes'!$A$3:$B$615,2,FALSE)</f>
        <v>Trade Date/Dealing Date – (Calendar Date) missing/invalid</v>
      </c>
    </row>
    <row r="91" spans="1:10" s="4" customFormat="1" ht="72">
      <c r="A91" s="2" t="s">
        <v>1668</v>
      </c>
      <c r="B91" s="2">
        <f t="shared" si="6"/>
        <v>972</v>
      </c>
      <c r="C91" s="2">
        <f t="shared" si="4"/>
        <v>987</v>
      </c>
      <c r="D91" s="2">
        <v>16</v>
      </c>
      <c r="E91" s="2" t="s">
        <v>374</v>
      </c>
      <c r="F91" s="2" t="s">
        <v>458</v>
      </c>
      <c r="G91" s="33" t="s">
        <v>1669</v>
      </c>
      <c r="H91" s="125" t="s">
        <v>1670</v>
      </c>
      <c r="I91" s="10">
        <v>143</v>
      </c>
      <c r="J91" s="2" t="str">
        <f>VLOOKUP(I91,'NSCC Reject Reason Codes'!$A$3:$B$615,2,FALSE)</f>
        <v xml:space="preserve">Gross Amount of Trade missing/invalid  </v>
      </c>
    </row>
    <row r="92" spans="1:10" s="4" customFormat="1" ht="36">
      <c r="A92" s="2" t="s">
        <v>1671</v>
      </c>
      <c r="B92" s="2">
        <f t="shared" si="6"/>
        <v>988</v>
      </c>
      <c r="C92" s="2">
        <f t="shared" si="4"/>
        <v>988</v>
      </c>
      <c r="D92" s="2">
        <v>1</v>
      </c>
      <c r="E92" s="2" t="s">
        <v>376</v>
      </c>
      <c r="F92" s="2" t="s">
        <v>385</v>
      </c>
      <c r="G92" s="2" t="s">
        <v>447</v>
      </c>
      <c r="H92" s="110" t="s">
        <v>1672</v>
      </c>
      <c r="I92" s="10">
        <v>428</v>
      </c>
      <c r="J92" s="2" t="str">
        <f>VLOOKUP(I92,'NSCC Reject Reason Codes'!$A$3:$B$615,2,FALSE)</f>
        <v>Accredited Investor Indicator invalid</v>
      </c>
    </row>
    <row r="93" spans="1:10" s="4" customFormat="1" ht="36">
      <c r="A93" s="2" t="s">
        <v>1673</v>
      </c>
      <c r="B93" s="2">
        <f t="shared" si="6"/>
        <v>989</v>
      </c>
      <c r="C93" s="2">
        <f t="shared" si="4"/>
        <v>989</v>
      </c>
      <c r="D93" s="2">
        <v>1</v>
      </c>
      <c r="E93" s="2" t="s">
        <v>376</v>
      </c>
      <c r="F93" s="2" t="s">
        <v>385</v>
      </c>
      <c r="G93" s="2" t="s">
        <v>447</v>
      </c>
      <c r="H93" s="110" t="s">
        <v>1674</v>
      </c>
      <c r="I93" s="10">
        <v>440</v>
      </c>
      <c r="J93" s="2" t="str">
        <f>VLOOKUP(I93,'NSCC Reject Reason Codes'!$A$3:$B$615,2,FALSE)</f>
        <v>Qualified Client Indicator invalid</v>
      </c>
    </row>
    <row r="94" spans="1:10" s="4" customFormat="1" ht="36">
      <c r="A94" s="2" t="s">
        <v>1675</v>
      </c>
      <c r="B94" s="2">
        <f t="shared" si="6"/>
        <v>990</v>
      </c>
      <c r="C94" s="2">
        <f t="shared" si="4"/>
        <v>990</v>
      </c>
      <c r="D94" s="2">
        <v>1</v>
      </c>
      <c r="E94" s="2" t="s">
        <v>376</v>
      </c>
      <c r="F94" s="2" t="s">
        <v>385</v>
      </c>
      <c r="G94" s="2" t="s">
        <v>447</v>
      </c>
      <c r="H94" s="110" t="s">
        <v>1676</v>
      </c>
      <c r="I94" s="10">
        <v>509</v>
      </c>
      <c r="J94" s="2" t="str">
        <f>VLOOKUP(I94,'NSCC Reject Reason Codes'!$A$3:$B$615,2,FALSE)</f>
        <v>Qualified Purchaser Indicator invalid</v>
      </c>
    </row>
    <row r="95" spans="1:10" s="4" customFormat="1" ht="36">
      <c r="A95" s="2" t="s">
        <v>1677</v>
      </c>
      <c r="B95" s="2">
        <f t="shared" si="6"/>
        <v>991</v>
      </c>
      <c r="C95" s="2">
        <f t="shared" si="4"/>
        <v>991</v>
      </c>
      <c r="D95" s="2">
        <v>1</v>
      </c>
      <c r="E95" s="2" t="s">
        <v>376</v>
      </c>
      <c r="F95" s="2" t="s">
        <v>385</v>
      </c>
      <c r="G95" s="2" t="s">
        <v>447</v>
      </c>
      <c r="H95" s="110" t="s">
        <v>1678</v>
      </c>
      <c r="I95" s="10">
        <v>577</v>
      </c>
      <c r="J95" s="2" t="str">
        <f>VLOOKUP(I95,'NSCC Reject Reason Codes'!$A$3:$B$615,2,FALSE)</f>
        <v>Qualified Institutional Buyer Indicator invalid</v>
      </c>
    </row>
    <row r="96" spans="1:10" s="4" customFormat="1" ht="12">
      <c r="A96" s="2" t="s">
        <v>1679</v>
      </c>
      <c r="B96" s="2">
        <f t="shared" si="6"/>
        <v>992</v>
      </c>
      <c r="C96" s="2">
        <f t="shared" si="4"/>
        <v>993</v>
      </c>
      <c r="D96" s="2">
        <v>2</v>
      </c>
      <c r="E96" s="2" t="s">
        <v>376</v>
      </c>
      <c r="F96" s="2" t="s">
        <v>385</v>
      </c>
      <c r="G96" s="2" t="s">
        <v>1680</v>
      </c>
      <c r="H96" s="110" t="s">
        <v>1681</v>
      </c>
      <c r="I96" s="10">
        <v>578</v>
      </c>
      <c r="J96" s="2" t="str">
        <f>VLOOKUP(I96,'NSCC Reject Reason Codes'!$A$3:$B$615,2,FALSE)</f>
        <v>State of Sale invalid</v>
      </c>
    </row>
    <row r="97" spans="1:10" s="4" customFormat="1" ht="156">
      <c r="A97" s="2" t="s">
        <v>1682</v>
      </c>
      <c r="B97" s="2">
        <f t="shared" si="6"/>
        <v>994</v>
      </c>
      <c r="C97" s="2">
        <f t="shared" si="4"/>
        <v>995</v>
      </c>
      <c r="D97" s="2">
        <v>2</v>
      </c>
      <c r="E97" s="2" t="s">
        <v>376</v>
      </c>
      <c r="F97" s="2" t="s">
        <v>458</v>
      </c>
      <c r="G97" s="2" t="s">
        <v>1683</v>
      </c>
      <c r="H97" s="2"/>
      <c r="I97" s="10">
        <v>584</v>
      </c>
      <c r="J97" s="2" t="str">
        <f>VLOOKUP(I97,'NSCC Reject Reason Codes'!$A$3:$B$615,2,FALSE)</f>
        <v>Redemption Reason  Code missing/invalid</v>
      </c>
    </row>
    <row r="98" spans="1:10" s="4" customFormat="1" ht="12" customHeight="1">
      <c r="A98" s="78" t="s">
        <v>1684</v>
      </c>
      <c r="B98" s="2">
        <f t="shared" si="6"/>
        <v>996</v>
      </c>
      <c r="C98" s="2">
        <f t="shared" si="4"/>
        <v>1011</v>
      </c>
      <c r="D98" s="2">
        <v>16</v>
      </c>
      <c r="E98" s="2" t="s">
        <v>374</v>
      </c>
      <c r="F98" s="2" t="s">
        <v>385</v>
      </c>
      <c r="G98" s="124" t="s">
        <v>1025</v>
      </c>
      <c r="H98" s="2"/>
      <c r="I98" s="10">
        <v>585</v>
      </c>
      <c r="J98" s="2" t="str">
        <f>VLOOKUP(I98,'NSCC Reject Reason Codes'!$A$3:$B$615,2,FALSE)</f>
        <v>CDSC Amount invalid</v>
      </c>
    </row>
    <row r="99" spans="1:10" s="4" customFormat="1" ht="12" customHeight="1">
      <c r="A99" s="99" t="s">
        <v>1685</v>
      </c>
      <c r="B99" s="2">
        <f t="shared" si="6"/>
        <v>1012</v>
      </c>
      <c r="C99" s="2">
        <f t="shared" si="4"/>
        <v>1027</v>
      </c>
      <c r="D99" s="2">
        <v>16</v>
      </c>
      <c r="E99" s="2" t="s">
        <v>374</v>
      </c>
      <c r="F99" s="2" t="s">
        <v>385</v>
      </c>
      <c r="G99" s="124" t="s">
        <v>1025</v>
      </c>
      <c r="H99" s="2"/>
      <c r="I99" s="10">
        <v>586</v>
      </c>
      <c r="J99" s="2" t="str">
        <f>VLOOKUP(I99,'NSCC Reject Reason Codes'!$A$3:$B$615,2,FALSE)</f>
        <v>Redemption Fee invalid</v>
      </c>
    </row>
    <row r="100" spans="1:10" s="4" customFormat="1" ht="108">
      <c r="A100" s="4" t="s">
        <v>1686</v>
      </c>
      <c r="B100" s="2">
        <f t="shared" si="6"/>
        <v>1028</v>
      </c>
      <c r="C100" s="2">
        <f t="shared" si="4"/>
        <v>1029</v>
      </c>
      <c r="D100" s="2">
        <v>2</v>
      </c>
      <c r="E100" s="2" t="s">
        <v>376</v>
      </c>
      <c r="F100" s="2" t="s">
        <v>385</v>
      </c>
      <c r="G100" s="2" t="s">
        <v>1687</v>
      </c>
      <c r="H100" s="2"/>
      <c r="I100" s="10">
        <v>587</v>
      </c>
      <c r="J100" s="2" t="str">
        <f>VLOOKUP(I100,'NSCC Reject Reason Codes'!$A$3:$B$615,2,FALSE)</f>
        <v>Cost Basis Option invalid</v>
      </c>
    </row>
    <row r="101" spans="1:10" s="4" customFormat="1" ht="72">
      <c r="A101" s="2" t="s">
        <v>1188</v>
      </c>
      <c r="B101" s="2">
        <f t="shared" si="6"/>
        <v>1030</v>
      </c>
      <c r="C101" s="2">
        <f t="shared" si="4"/>
        <v>1049</v>
      </c>
      <c r="D101" s="2">
        <v>20</v>
      </c>
      <c r="E101" s="2" t="s">
        <v>376</v>
      </c>
      <c r="F101" s="2" t="s">
        <v>385</v>
      </c>
      <c r="G101" s="2" t="s">
        <v>1688</v>
      </c>
      <c r="H101" s="2" t="s">
        <v>1190</v>
      </c>
      <c r="I101" s="10">
        <v>366</v>
      </c>
      <c r="J101" s="2" t="str">
        <f>VLOOKUP(I101,'NSCC Reject Reason Codes'!$A$3:$B$615,2,FALSE)</f>
        <v xml:space="preserve">Related Control Number missing/invalid </v>
      </c>
    </row>
  </sheetData>
  <autoFilter ref="A2:J101" xr:uid="{00000000-0009-0000-0000-00000D000000}"/>
  <customSheetViews>
    <customSheetView guid="{EE821439-75E3-4A63-A3B6-BCBD88C611ED}" scale="90" showPageBreaks="1" fitToPage="1">
      <pane xSplit="1" ySplit="2" topLeftCell="C3" activePane="bottomRight" state="frozenSplit"/>
      <selection pane="bottomRight"/>
      <pageMargins left="0" right="0" top="0" bottom="0" header="0" footer="0"/>
      <printOptions horizontalCentered="1" gridLines="1"/>
      <pageSetup paperSize="5" scale="88" fitToHeight="100" orientation="landscape" r:id="rId1"/>
      <headerFooter alignWithMargins="0">
        <oddHeader>&amp;C&amp;A</oddHeader>
        <oddFooter>&amp;L&amp;A&amp;C&amp;P</oddFooter>
      </headerFooter>
    </customSheetView>
    <customSheetView guid="{D7F7BEE5-BE09-43B7-BD73-E69A29CFAB86}" fitToPage="1">
      <pane xSplit="1" ySplit="1" topLeftCell="B41" activePane="bottomRight" state="frozenSplit"/>
      <selection pane="bottomRight" activeCell="A12" sqref="A12"/>
      <pageMargins left="0" right="0" top="0" bottom="0" header="0" footer="0"/>
      <printOptions horizontalCentered="1" gridLines="1"/>
      <pageSetup paperSize="5" scale="86" fitToHeight="100" orientation="landscape" r:id="rId2"/>
      <headerFooter alignWithMargins="0">
        <oddHeader>&amp;C&amp;A</oddHeader>
        <oddFooter>&amp;L&amp;A&amp;C&amp;P</oddFooter>
      </headerFooter>
    </customSheetView>
    <customSheetView guid="{02149C7A-8138-4D93-95DB-BA5C87F38634}" showPageBreaks="1" fitToPage="1">
      <pane xSplit="1" ySplit="2" topLeftCell="B3" activePane="bottomRight" state="frozenSplit"/>
      <selection pane="bottomRight" activeCell="H13" sqref="H13"/>
      <pageMargins left="0" right="0" top="0" bottom="0" header="0" footer="0"/>
      <printOptions horizontalCentered="1" gridLines="1"/>
      <pageSetup paperSize="5" scale="88" fitToHeight="100" orientation="landscape" r:id="rId3"/>
      <headerFooter alignWithMargins="0">
        <oddHeader>&amp;C&amp;A</oddHeader>
        <oddFooter>&amp;L&amp;A&amp;C&amp;P</oddFooter>
      </headerFooter>
    </customSheetView>
  </customSheetViews>
  <phoneticPr fontId="1" type="noConversion"/>
  <hyperlinks>
    <hyperlink ref="B1" location="'Table of Contents'!A1" display="T.O.C" xr:uid="{00000000-0004-0000-0D00-000000000000}"/>
    <hyperlink ref="G38" location="'Account Types'!A1" display="See tab 'Account Type' for list" xr:uid="{00000000-0004-0000-0D00-000001000000}"/>
  </hyperlinks>
  <printOptions horizontalCentered="1" gridLines="1"/>
  <pageMargins left="0.25" right="0.25" top="0.25" bottom="0.25" header="0.25" footer="0.25"/>
  <pageSetup scale="67" fitToHeight="0" orientation="landscape" r:id="rId4"/>
  <headerFooter alignWithMargins="0">
    <oddHeader>&amp;C&amp;A</oddHeader>
    <oddFooter>&amp;C&amp;P&amp;L&amp;"Arial"&amp;10&amp;K000000&amp;A_x000D_&amp;1#&amp;"Arial"&amp;10&amp;K737373DTCC Public (White)</oddFooter>
  </headerFooter>
  <ignoredErrors>
    <ignoredError sqref="G76 G65 G79 G98:G99"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pageSetUpPr fitToPage="1"/>
  </sheetPr>
  <dimension ref="A1:J205"/>
  <sheetViews>
    <sheetView zoomScaleNormal="90" zoomScaleSheetLayoutView="55" workbookViewId="0"/>
  </sheetViews>
  <sheetFormatPr defaultColWidth="9.140625" defaultRowHeight="12.75"/>
  <cols>
    <col min="1" max="1" width="45.28515625" style="3" customWidth="1"/>
    <col min="2" max="3" width="7.7109375" style="3" customWidth="1"/>
    <col min="4" max="6" width="7.7109375" style="43" customWidth="1"/>
    <col min="7" max="7" width="46.28515625" style="2" customWidth="1"/>
    <col min="8" max="8" width="40.7109375" style="2" customWidth="1"/>
    <col min="9" max="9" width="7.7109375" style="47" customWidth="1"/>
    <col min="10" max="10" width="40.7109375" style="43" customWidth="1"/>
    <col min="11" max="16384" width="9.140625" style="3"/>
  </cols>
  <sheetData>
    <row r="1" spans="1:10" ht="18.75" customHeight="1">
      <c r="A1" s="64" t="s">
        <v>1689</v>
      </c>
      <c r="B1" s="66" t="s">
        <v>47</v>
      </c>
      <c r="C1" s="43"/>
    </row>
    <row r="2" spans="1:10" ht="30" customHeight="1">
      <c r="A2" s="90" t="s">
        <v>363</v>
      </c>
      <c r="B2" s="90" t="s">
        <v>364</v>
      </c>
      <c r="C2" s="90" t="s">
        <v>365</v>
      </c>
      <c r="D2" s="90" t="s">
        <v>366</v>
      </c>
      <c r="E2" s="90" t="s">
        <v>367</v>
      </c>
      <c r="F2" s="90" t="s">
        <v>368</v>
      </c>
      <c r="G2" s="93" t="s">
        <v>369</v>
      </c>
      <c r="H2" s="93" t="s">
        <v>370</v>
      </c>
      <c r="I2" s="165" t="s">
        <v>371</v>
      </c>
      <c r="J2" s="90" t="s">
        <v>372</v>
      </c>
    </row>
    <row r="3" spans="1:10" s="4" customFormat="1" ht="12">
      <c r="A3" s="2" t="s">
        <v>373</v>
      </c>
      <c r="B3" s="2">
        <v>1</v>
      </c>
      <c r="C3" s="2">
        <f t="shared" ref="C3:C34" si="0">$B3+$D3-1</f>
        <v>4</v>
      </c>
      <c r="D3" s="2">
        <v>4</v>
      </c>
      <c r="E3" s="2" t="s">
        <v>374</v>
      </c>
      <c r="F3" s="2" t="s">
        <v>375</v>
      </c>
      <c r="G3" s="2"/>
      <c r="H3" s="2"/>
      <c r="I3" s="10">
        <v>1</v>
      </c>
      <c r="J3" s="2" t="str">
        <f>VLOOKUP(I3,'NSCC Reject Reason Codes'!$A$3:$B$615,2,FALSE)</f>
        <v>Record Length missing/invalid</v>
      </c>
    </row>
    <row r="4" spans="1:10" s="4" customFormat="1" ht="24">
      <c r="A4" s="2" t="s">
        <v>51</v>
      </c>
      <c r="B4" s="2">
        <f t="shared" ref="B4:B35" si="1">$C3+1</f>
        <v>5</v>
      </c>
      <c r="C4" s="2">
        <f t="shared" si="0"/>
        <v>5</v>
      </c>
      <c r="D4" s="2">
        <v>1</v>
      </c>
      <c r="E4" s="2" t="s">
        <v>376</v>
      </c>
      <c r="F4" s="2" t="s">
        <v>375</v>
      </c>
      <c r="G4" s="2" t="s">
        <v>57</v>
      </c>
      <c r="H4" s="2"/>
      <c r="I4" s="10">
        <v>2</v>
      </c>
      <c r="J4" s="2" t="str">
        <f>VLOOKUP(I4,'NSCC Reject Reason Codes'!$A$3:$B$615,2,FALSE)</f>
        <v>Originator Type missing/invalid</v>
      </c>
    </row>
    <row r="5" spans="1:10" s="4" customFormat="1" ht="24">
      <c r="A5" s="2" t="s">
        <v>987</v>
      </c>
      <c r="B5" s="2">
        <f t="shared" si="1"/>
        <v>6</v>
      </c>
      <c r="C5" s="2">
        <f t="shared" si="0"/>
        <v>13</v>
      </c>
      <c r="D5" s="2">
        <v>8</v>
      </c>
      <c r="E5" s="2" t="s">
        <v>376</v>
      </c>
      <c r="F5" s="2" t="s">
        <v>375</v>
      </c>
      <c r="G5" s="2"/>
      <c r="H5" s="2" t="s">
        <v>988</v>
      </c>
      <c r="I5" s="12">
        <v>3</v>
      </c>
      <c r="J5" s="2" t="str">
        <f>VLOOKUP(I5,'NSCC Reject Reason Codes'!$A$3:$B$615,2,FALSE)</f>
        <v>Firm Number missing/invalid</v>
      </c>
    </row>
    <row r="6" spans="1:10" s="4" customFormat="1" ht="12">
      <c r="A6" s="145" t="s">
        <v>380</v>
      </c>
      <c r="B6" s="2">
        <f t="shared" si="1"/>
        <v>14</v>
      </c>
      <c r="C6" s="2">
        <f t="shared" si="0"/>
        <v>21</v>
      </c>
      <c r="D6" s="2">
        <v>8</v>
      </c>
      <c r="E6" s="2" t="s">
        <v>376</v>
      </c>
      <c r="F6" s="2" t="s">
        <v>375</v>
      </c>
      <c r="G6" s="2"/>
      <c r="H6" s="2" t="s">
        <v>381</v>
      </c>
      <c r="I6" s="12">
        <v>4</v>
      </c>
      <c r="J6" s="2" t="str">
        <f>VLOOKUP(I6,'NSCC Reject Reason Codes'!$A$3:$B$615,2,FALSE)</f>
        <v>Fund Number missing/invalid</v>
      </c>
    </row>
    <row r="7" spans="1:10" s="4" customFormat="1" ht="36">
      <c r="A7" s="2" t="s">
        <v>382</v>
      </c>
      <c r="B7" s="2">
        <f t="shared" si="1"/>
        <v>22</v>
      </c>
      <c r="C7" s="2">
        <f t="shared" si="0"/>
        <v>24</v>
      </c>
      <c r="D7" s="2">
        <v>3</v>
      </c>
      <c r="E7" s="2" t="s">
        <v>376</v>
      </c>
      <c r="F7" s="2" t="s">
        <v>375</v>
      </c>
      <c r="G7" s="2" t="s">
        <v>1690</v>
      </c>
      <c r="H7" s="2"/>
      <c r="I7" s="12">
        <v>5</v>
      </c>
      <c r="J7" s="2" t="str">
        <f>VLOOKUP(I7,'NSCC Reject Reason Codes'!$A$3:$B$615,2,FALSE)</f>
        <v xml:space="preserve">Record Type missing/invalid  </v>
      </c>
    </row>
    <row r="8" spans="1:10" s="4" customFormat="1" ht="144">
      <c r="A8" s="201" t="s">
        <v>384</v>
      </c>
      <c r="B8" s="2">
        <f t="shared" si="1"/>
        <v>25</v>
      </c>
      <c r="C8" s="2">
        <f t="shared" si="0"/>
        <v>40</v>
      </c>
      <c r="D8" s="2">
        <v>16</v>
      </c>
      <c r="E8" s="2" t="s">
        <v>376</v>
      </c>
      <c r="F8" s="2" t="s">
        <v>458</v>
      </c>
      <c r="G8" s="2" t="s">
        <v>990</v>
      </c>
      <c r="H8" s="11" t="s">
        <v>1110</v>
      </c>
      <c r="I8" s="10">
        <v>6</v>
      </c>
      <c r="J8" s="2" t="str">
        <f>VLOOKUP(I8,'NSCC Reject Reason Codes'!$A$3:$B$615,2,FALSE)</f>
        <v xml:space="preserve">NSCC Security Issue Number missing/invalid </v>
      </c>
    </row>
    <row r="9" spans="1:10" s="4" customFormat="1" ht="36">
      <c r="A9" s="2" t="s">
        <v>388</v>
      </c>
      <c r="B9" s="2">
        <f t="shared" si="1"/>
        <v>41</v>
      </c>
      <c r="C9" s="2">
        <f t="shared" si="0"/>
        <v>43</v>
      </c>
      <c r="D9" s="2">
        <v>3</v>
      </c>
      <c r="E9" s="2" t="s">
        <v>376</v>
      </c>
      <c r="F9" s="2" t="s">
        <v>385</v>
      </c>
      <c r="G9" s="2" t="s">
        <v>992</v>
      </c>
      <c r="H9" s="2" t="s">
        <v>390</v>
      </c>
      <c r="I9" s="12">
        <v>343</v>
      </c>
      <c r="J9" s="2" t="str">
        <f>VLOOKUP(I9,'NSCC Reject Reason Codes'!$A$3:$B$615,2,FALSE)</f>
        <v xml:space="preserve">Sidepocket ID invalid </v>
      </c>
    </row>
    <row r="10" spans="1:10" s="4" customFormat="1" ht="24">
      <c r="A10" s="2" t="s">
        <v>391</v>
      </c>
      <c r="B10" s="2">
        <f t="shared" si="1"/>
        <v>44</v>
      </c>
      <c r="C10" s="2">
        <f t="shared" si="0"/>
        <v>51</v>
      </c>
      <c r="D10" s="2">
        <v>8</v>
      </c>
      <c r="E10" s="2" t="s">
        <v>376</v>
      </c>
      <c r="F10" s="2" t="s">
        <v>385</v>
      </c>
      <c r="G10" s="2" t="s">
        <v>392</v>
      </c>
      <c r="H10" s="2" t="s">
        <v>993</v>
      </c>
      <c r="I10" s="12">
        <v>346</v>
      </c>
      <c r="J10" s="2" t="str">
        <f>VLOOKUP(I10,'NSCC Reject Reason Codes'!$A$3:$B$615,2,FALSE)</f>
        <v xml:space="preserve">Share Class invalid </v>
      </c>
    </row>
    <row r="11" spans="1:10" s="4" customFormat="1" ht="60">
      <c r="A11" s="2" t="s">
        <v>994</v>
      </c>
      <c r="B11" s="2">
        <f t="shared" si="1"/>
        <v>52</v>
      </c>
      <c r="C11" s="2">
        <f t="shared" si="0"/>
        <v>52</v>
      </c>
      <c r="D11" s="2">
        <v>1</v>
      </c>
      <c r="E11" s="2" t="s">
        <v>376</v>
      </c>
      <c r="F11" s="2" t="s">
        <v>385</v>
      </c>
      <c r="G11" s="2" t="s">
        <v>1691</v>
      </c>
      <c r="H11" s="2" t="s">
        <v>747</v>
      </c>
      <c r="I11" s="12">
        <v>7</v>
      </c>
      <c r="J11" s="2" t="str">
        <f>VLOOKUP(I11,'NSCC Reject Reason Codes'!$A$3:$B$615,2,FALSE)</f>
        <v>Security Identifier invalid</v>
      </c>
    </row>
    <row r="12" spans="1:10" s="4" customFormat="1" ht="36">
      <c r="A12" s="2" t="s">
        <v>996</v>
      </c>
      <c r="B12" s="2">
        <f t="shared" si="1"/>
        <v>53</v>
      </c>
      <c r="C12" s="2">
        <f t="shared" si="0"/>
        <v>64</v>
      </c>
      <c r="D12" s="2">
        <v>12</v>
      </c>
      <c r="E12" s="2" t="s">
        <v>376</v>
      </c>
      <c r="F12" s="2" t="s">
        <v>433</v>
      </c>
      <c r="G12" s="2" t="s">
        <v>1112</v>
      </c>
      <c r="H12" s="2" t="s">
        <v>747</v>
      </c>
      <c r="I12" s="12">
        <v>8</v>
      </c>
      <c r="J12" s="2" t="str">
        <f>VLOOKUP(I12,'NSCC Reject Reason Codes'!$A$3:$B$615,2,FALSE)</f>
        <v>Security Issue ID invalid</v>
      </c>
    </row>
    <row r="13" spans="1:10" s="4" customFormat="1" ht="84">
      <c r="A13" s="2" t="s">
        <v>1113</v>
      </c>
      <c r="B13" s="2">
        <f t="shared" si="1"/>
        <v>65</v>
      </c>
      <c r="C13" s="2">
        <f t="shared" si="0"/>
        <v>84</v>
      </c>
      <c r="D13" s="2">
        <v>20</v>
      </c>
      <c r="E13" s="2" t="s">
        <v>376</v>
      </c>
      <c r="F13" s="2" t="s">
        <v>375</v>
      </c>
      <c r="G13" s="2" t="s">
        <v>1692</v>
      </c>
      <c r="H13" s="2" t="s">
        <v>1693</v>
      </c>
      <c r="I13" s="12">
        <v>9</v>
      </c>
      <c r="J13" s="2" t="str">
        <f>VLOOKUP(I13,'NSCC Reject Reason Codes'!$A$3:$B$615,2,FALSE)</f>
        <v>Control Number missing/invalid</v>
      </c>
    </row>
    <row r="14" spans="1:10" s="51" customFormat="1" ht="72">
      <c r="A14" s="2" t="s">
        <v>1539</v>
      </c>
      <c r="B14" s="2">
        <f t="shared" si="1"/>
        <v>85</v>
      </c>
      <c r="C14" s="2">
        <f t="shared" si="0"/>
        <v>85</v>
      </c>
      <c r="D14" s="2">
        <v>1</v>
      </c>
      <c r="E14" s="2" t="s">
        <v>376</v>
      </c>
      <c r="F14" s="2" t="s">
        <v>385</v>
      </c>
      <c r="G14" s="2" t="s">
        <v>1540</v>
      </c>
      <c r="H14" s="125" t="s">
        <v>1694</v>
      </c>
      <c r="I14" s="12">
        <v>10</v>
      </c>
      <c r="J14" s="2" t="str">
        <f>VLOOKUP(I14,'NSCC Reject Reason Codes'!$A$3:$B$615,2,FALSE)</f>
        <v>Correction Indicator  missing/invalid</v>
      </c>
    </row>
    <row r="15" spans="1:10" s="4" customFormat="1" ht="24">
      <c r="A15" s="2" t="s">
        <v>420</v>
      </c>
      <c r="B15" s="2">
        <f t="shared" si="1"/>
        <v>86</v>
      </c>
      <c r="C15" s="2">
        <f t="shared" si="0"/>
        <v>93</v>
      </c>
      <c r="D15" s="2">
        <v>8</v>
      </c>
      <c r="E15" s="2" t="s">
        <v>374</v>
      </c>
      <c r="F15" s="2" t="s">
        <v>375</v>
      </c>
      <c r="G15" s="2" t="s">
        <v>450</v>
      </c>
      <c r="H15" s="2" t="s">
        <v>1695</v>
      </c>
      <c r="I15" s="12">
        <v>11</v>
      </c>
      <c r="J15" s="2" t="str">
        <f>VLOOKUP(I15,'NSCC Reject Reason Codes'!$A$3:$B$615,2,FALSE)</f>
        <v xml:space="preserve">Submission Date missing/invalid  </v>
      </c>
    </row>
    <row r="16" spans="1:10" s="4" customFormat="1" ht="252">
      <c r="A16" s="2" t="s">
        <v>786</v>
      </c>
      <c r="B16" s="2">
        <f t="shared" si="1"/>
        <v>94</v>
      </c>
      <c r="C16" s="2">
        <f t="shared" si="0"/>
        <v>101</v>
      </c>
      <c r="D16" s="2">
        <v>8</v>
      </c>
      <c r="E16" s="2" t="s">
        <v>374</v>
      </c>
      <c r="F16" s="2" t="s">
        <v>458</v>
      </c>
      <c r="G16" s="2" t="s">
        <v>1543</v>
      </c>
      <c r="H16" s="2" t="s">
        <v>1696</v>
      </c>
      <c r="I16" s="12">
        <v>412</v>
      </c>
      <c r="J16" s="2" t="str">
        <f>VLOOKUP(I16,'NSCC Reject Reason Codes'!$A$3:$B$615,2,FALSE)</f>
        <v>Trade Date/Dealing Date – (Business Date) missing/invalid</v>
      </c>
    </row>
    <row r="17" spans="1:10" s="4" customFormat="1" ht="12">
      <c r="A17" s="2" t="s">
        <v>503</v>
      </c>
      <c r="B17" s="2">
        <f t="shared" si="1"/>
        <v>102</v>
      </c>
      <c r="C17" s="2">
        <f t="shared" si="0"/>
        <v>102</v>
      </c>
      <c r="D17" s="2">
        <v>1</v>
      </c>
      <c r="E17" s="2" t="s">
        <v>376</v>
      </c>
      <c r="F17" s="2" t="s">
        <v>375</v>
      </c>
      <c r="G17" s="2" t="s">
        <v>998</v>
      </c>
      <c r="H17" s="2"/>
      <c r="I17" s="120"/>
      <c r="J17" s="2"/>
    </row>
    <row r="18" spans="1:10" s="4" customFormat="1" ht="84">
      <c r="A18" s="2" t="s">
        <v>413</v>
      </c>
      <c r="B18" s="2">
        <f t="shared" si="1"/>
        <v>103</v>
      </c>
      <c r="C18" s="2">
        <f t="shared" si="0"/>
        <v>103</v>
      </c>
      <c r="D18" s="2">
        <v>1</v>
      </c>
      <c r="E18" s="2" t="s">
        <v>376</v>
      </c>
      <c r="F18" s="2" t="s">
        <v>375</v>
      </c>
      <c r="G18" s="2" t="s">
        <v>414</v>
      </c>
      <c r="H18" s="2"/>
      <c r="I18" s="12">
        <v>14</v>
      </c>
      <c r="J18" s="2" t="str">
        <f>VLOOKUP(I18,'NSCC Reject Reason Codes'!$A$3:$B$615,2,FALSE)</f>
        <v>NSCC Reject Indicator invalid</v>
      </c>
    </row>
    <row r="19" spans="1:10" s="4" customFormat="1" ht="72">
      <c r="A19" s="2" t="s">
        <v>415</v>
      </c>
      <c r="B19" s="2">
        <f t="shared" si="1"/>
        <v>104</v>
      </c>
      <c r="C19" s="2">
        <f t="shared" si="0"/>
        <v>107</v>
      </c>
      <c r="D19" s="2">
        <v>4</v>
      </c>
      <c r="E19" s="2" t="s">
        <v>376</v>
      </c>
      <c r="F19" s="2" t="s">
        <v>375</v>
      </c>
      <c r="G19" s="2" t="s">
        <v>416</v>
      </c>
      <c r="H19" s="2"/>
      <c r="I19" s="12">
        <v>15</v>
      </c>
      <c r="J19" s="2" t="str">
        <f>VLOOKUP(I19,'NSCC Reject Reason Codes'!$A$3:$B$615,2,FALSE)</f>
        <v>NSCC Reject Code invalid</v>
      </c>
    </row>
    <row r="20" spans="1:10" s="4" customFormat="1" ht="72">
      <c r="A20" s="2" t="s">
        <v>417</v>
      </c>
      <c r="B20" s="2">
        <f t="shared" si="1"/>
        <v>108</v>
      </c>
      <c r="C20" s="2">
        <f t="shared" si="0"/>
        <v>111</v>
      </c>
      <c r="D20" s="2">
        <v>4</v>
      </c>
      <c r="E20" s="2" t="s">
        <v>376</v>
      </c>
      <c r="F20" s="2" t="s">
        <v>375</v>
      </c>
      <c r="G20" s="2" t="s">
        <v>416</v>
      </c>
      <c r="H20" s="2"/>
      <c r="I20" s="12">
        <v>15</v>
      </c>
      <c r="J20" s="2" t="str">
        <f>VLOOKUP(I20,'NSCC Reject Reason Codes'!$A$3:$B$615,2,FALSE)</f>
        <v>NSCC Reject Code invalid</v>
      </c>
    </row>
    <row r="21" spans="1:10" s="4" customFormat="1" ht="72">
      <c r="A21" s="2" t="s">
        <v>418</v>
      </c>
      <c r="B21" s="2">
        <f t="shared" si="1"/>
        <v>112</v>
      </c>
      <c r="C21" s="2">
        <f t="shared" si="0"/>
        <v>115</v>
      </c>
      <c r="D21" s="2">
        <v>4</v>
      </c>
      <c r="E21" s="2" t="s">
        <v>376</v>
      </c>
      <c r="F21" s="2" t="s">
        <v>375</v>
      </c>
      <c r="G21" s="2" t="s">
        <v>416</v>
      </c>
      <c r="H21" s="2"/>
      <c r="I21" s="12">
        <v>15</v>
      </c>
      <c r="J21" s="2" t="str">
        <f>VLOOKUP(I21,'NSCC Reject Reason Codes'!$A$3:$B$615,2,FALSE)</f>
        <v>NSCC Reject Code invalid</v>
      </c>
    </row>
    <row r="22" spans="1:10" s="4" customFormat="1" ht="72">
      <c r="A22" s="2" t="s">
        <v>419</v>
      </c>
      <c r="B22" s="2">
        <f t="shared" si="1"/>
        <v>116</v>
      </c>
      <c r="C22" s="2">
        <f t="shared" si="0"/>
        <v>119</v>
      </c>
      <c r="D22" s="2">
        <v>4</v>
      </c>
      <c r="E22" s="2" t="s">
        <v>376</v>
      </c>
      <c r="F22" s="2" t="s">
        <v>375</v>
      </c>
      <c r="G22" s="2" t="s">
        <v>416</v>
      </c>
      <c r="H22" s="2"/>
      <c r="I22" s="12">
        <v>15</v>
      </c>
      <c r="J22" s="2" t="str">
        <f>VLOOKUP(I22,'NSCC Reject Reason Codes'!$A$3:$B$615,2,FALSE)</f>
        <v>NSCC Reject Code invalid</v>
      </c>
    </row>
    <row r="23" spans="1:10" s="4" customFormat="1" ht="72">
      <c r="A23" s="2" t="s">
        <v>1547</v>
      </c>
      <c r="B23" s="2">
        <f t="shared" si="1"/>
        <v>120</v>
      </c>
      <c r="C23" s="2">
        <f t="shared" si="0"/>
        <v>121</v>
      </c>
      <c r="D23" s="2">
        <v>2</v>
      </c>
      <c r="E23" s="2" t="s">
        <v>376</v>
      </c>
      <c r="F23" s="2" t="s">
        <v>375</v>
      </c>
      <c r="G23" s="2" t="s">
        <v>1548</v>
      </c>
      <c r="H23" s="2" t="s">
        <v>1549</v>
      </c>
      <c r="I23" s="12">
        <v>16</v>
      </c>
      <c r="J23" s="2" t="str">
        <f>VLOOKUP(I23,'NSCC Reject Reason Codes'!$A$3:$B$615,2,FALSE)</f>
        <v>Transaction Code missing/invalid</v>
      </c>
    </row>
    <row r="24" spans="1:10" s="4" customFormat="1" ht="168">
      <c r="A24" s="2" t="s">
        <v>807</v>
      </c>
      <c r="B24" s="2">
        <f t="shared" si="1"/>
        <v>122</v>
      </c>
      <c r="C24" s="2">
        <f t="shared" si="0"/>
        <v>129</v>
      </c>
      <c r="D24" s="2">
        <v>8</v>
      </c>
      <c r="E24" s="2" t="s">
        <v>374</v>
      </c>
      <c r="F24" s="2" t="s">
        <v>458</v>
      </c>
      <c r="G24" s="2" t="s">
        <v>1550</v>
      </c>
      <c r="H24" s="2" t="s">
        <v>1697</v>
      </c>
      <c r="I24" s="12">
        <v>17</v>
      </c>
      <c r="J24" s="2" t="str">
        <f>VLOOKUP(I24,'NSCC Reject Reason Codes'!$A$3:$B$615,2,FALSE)</f>
        <v>Settlement Date missing/invalid</v>
      </c>
    </row>
    <row r="25" spans="1:10" s="4" customFormat="1" ht="60">
      <c r="A25" s="2" t="s">
        <v>1126</v>
      </c>
      <c r="B25" s="2">
        <f t="shared" si="1"/>
        <v>130</v>
      </c>
      <c r="C25" s="2">
        <f t="shared" si="0"/>
        <v>130</v>
      </c>
      <c r="D25" s="2">
        <v>1</v>
      </c>
      <c r="E25" s="2" t="s">
        <v>376</v>
      </c>
      <c r="F25" s="2" t="s">
        <v>375</v>
      </c>
      <c r="G25" s="2" t="s">
        <v>1127</v>
      </c>
      <c r="H25" s="2" t="s">
        <v>1128</v>
      </c>
      <c r="I25" s="12">
        <v>18</v>
      </c>
      <c r="J25" s="2" t="str">
        <f>VLOOKUP(I25,'NSCC Reject Reason Codes'!$A$3:$B$615,2,FALSE)</f>
        <v>Settlement Indicator missing/invalid</v>
      </c>
    </row>
    <row r="26" spans="1:10" s="4" customFormat="1" ht="48">
      <c r="A26" s="2" t="s">
        <v>810</v>
      </c>
      <c r="B26" s="2">
        <f t="shared" si="1"/>
        <v>131</v>
      </c>
      <c r="C26" s="2">
        <f t="shared" si="0"/>
        <v>131</v>
      </c>
      <c r="D26" s="2">
        <v>1</v>
      </c>
      <c r="E26" s="2" t="s">
        <v>376</v>
      </c>
      <c r="F26" s="2" t="s">
        <v>433</v>
      </c>
      <c r="G26" s="2" t="s">
        <v>1552</v>
      </c>
      <c r="H26" s="2" t="s">
        <v>1698</v>
      </c>
      <c r="I26" s="12">
        <v>19</v>
      </c>
      <c r="J26" s="2" t="str">
        <f>VLOOKUP(I26,'NSCC Reject Reason Codes'!$A$3:$B$615,2,FALSE)</f>
        <v>Settlement Date Override Indicator invalid</v>
      </c>
    </row>
    <row r="27" spans="1:10" s="4" customFormat="1" ht="48">
      <c r="A27" s="52" t="s">
        <v>1554</v>
      </c>
      <c r="B27" s="2">
        <f t="shared" si="1"/>
        <v>132</v>
      </c>
      <c r="C27" s="2">
        <f t="shared" si="0"/>
        <v>132</v>
      </c>
      <c r="D27" s="2">
        <v>1</v>
      </c>
      <c r="E27" s="2" t="s">
        <v>376</v>
      </c>
      <c r="F27" s="2" t="s">
        <v>375</v>
      </c>
      <c r="G27" s="2" t="s">
        <v>1555</v>
      </c>
      <c r="H27" s="2" t="s">
        <v>1556</v>
      </c>
      <c r="I27" s="12">
        <v>79</v>
      </c>
      <c r="J27" s="2" t="str">
        <f>VLOOKUP(I27,'NSCC Reject Reason Codes'!$A$3:$B$615,2,FALSE)</f>
        <v xml:space="preserve">Initial Documentation Status Indicator missing/invalid  </v>
      </c>
    </row>
    <row r="28" spans="1:10" s="4" customFormat="1" ht="312">
      <c r="A28" s="2" t="s">
        <v>1142</v>
      </c>
      <c r="B28" s="2">
        <f t="shared" si="1"/>
        <v>133</v>
      </c>
      <c r="C28" s="2">
        <f t="shared" si="0"/>
        <v>148</v>
      </c>
      <c r="D28" s="2">
        <v>16</v>
      </c>
      <c r="E28" s="2" t="s">
        <v>374</v>
      </c>
      <c r="F28" s="2" t="s">
        <v>458</v>
      </c>
      <c r="G28" s="2" t="s">
        <v>1557</v>
      </c>
      <c r="H28" s="2" t="s">
        <v>1558</v>
      </c>
      <c r="I28" s="61" t="s">
        <v>1145</v>
      </c>
      <c r="J28" s="2" t="s">
        <v>1559</v>
      </c>
    </row>
    <row r="29" spans="1:10" s="4" customFormat="1" ht="120">
      <c r="A29" s="2" t="s">
        <v>517</v>
      </c>
      <c r="B29" s="2">
        <f t="shared" si="1"/>
        <v>149</v>
      </c>
      <c r="C29" s="2">
        <f t="shared" si="0"/>
        <v>151</v>
      </c>
      <c r="D29" s="2">
        <v>3</v>
      </c>
      <c r="E29" s="2" t="s">
        <v>376</v>
      </c>
      <c r="F29" s="2" t="s">
        <v>375</v>
      </c>
      <c r="G29" s="2" t="s">
        <v>515</v>
      </c>
      <c r="H29" s="2" t="s">
        <v>518</v>
      </c>
      <c r="I29" s="12">
        <v>22</v>
      </c>
      <c r="J29" s="2" t="str">
        <f>VLOOKUP(I29,'NSCC Reject Reason Codes'!$A$3:$B$615,2,FALSE)</f>
        <v>Reporting Currency missing/invalid</v>
      </c>
    </row>
    <row r="30" spans="1:10" s="4" customFormat="1" ht="36">
      <c r="A30" s="2" t="s">
        <v>1560</v>
      </c>
      <c r="B30" s="2">
        <f t="shared" si="1"/>
        <v>152</v>
      </c>
      <c r="C30" s="2">
        <f t="shared" si="0"/>
        <v>154</v>
      </c>
      <c r="D30" s="2">
        <v>3</v>
      </c>
      <c r="E30" s="2" t="s">
        <v>376</v>
      </c>
      <c r="F30" s="2" t="s">
        <v>375</v>
      </c>
      <c r="G30" s="2"/>
      <c r="H30" s="2" t="s">
        <v>1699</v>
      </c>
      <c r="I30" s="12">
        <v>23</v>
      </c>
      <c r="J30" s="2" t="str">
        <f>VLOOKUP(I30,'NSCC Reject Reason Codes'!$A$3:$B$615,2,FALSE)</f>
        <v>Settlement Currency missing/invalid</v>
      </c>
    </row>
    <row r="31" spans="1:10" s="4" customFormat="1" ht="132">
      <c r="A31" s="2" t="s">
        <v>1133</v>
      </c>
      <c r="B31" s="2">
        <f t="shared" si="1"/>
        <v>155</v>
      </c>
      <c r="C31" s="2">
        <f t="shared" si="0"/>
        <v>168</v>
      </c>
      <c r="D31" s="2">
        <v>14</v>
      </c>
      <c r="E31" s="2" t="s">
        <v>374</v>
      </c>
      <c r="F31" s="2" t="s">
        <v>458</v>
      </c>
      <c r="G31" s="62" t="s">
        <v>1562</v>
      </c>
      <c r="H31" s="2" t="s">
        <v>1563</v>
      </c>
      <c r="I31" s="12">
        <v>24</v>
      </c>
      <c r="J31" s="2" t="str">
        <f>VLOOKUP(I31,'NSCC Reject Reason Codes'!$A$3:$B$615,2,FALSE)</f>
        <v>Share Quantity missing/invalid</v>
      </c>
    </row>
    <row r="32" spans="1:10" s="4" customFormat="1" ht="48">
      <c r="A32" s="2" t="s">
        <v>1007</v>
      </c>
      <c r="B32" s="2">
        <f t="shared" si="1"/>
        <v>169</v>
      </c>
      <c r="C32" s="2">
        <f t="shared" si="0"/>
        <v>169</v>
      </c>
      <c r="D32" s="2">
        <v>1</v>
      </c>
      <c r="E32" s="2" t="s">
        <v>376</v>
      </c>
      <c r="F32" s="2" t="s">
        <v>375</v>
      </c>
      <c r="G32" s="2" t="s">
        <v>1129</v>
      </c>
      <c r="H32" s="2" t="s">
        <v>1009</v>
      </c>
      <c r="I32" s="12">
        <v>25</v>
      </c>
      <c r="J32" s="2" t="str">
        <f>VLOOKUP(I32,'NSCC Reject Reason Codes'!$A$3:$B$615,2,FALSE)</f>
        <v>Network Control Indicator missing/invalid</v>
      </c>
    </row>
    <row r="33" spans="1:10" s="4" customFormat="1" ht="48">
      <c r="A33" s="2" t="s">
        <v>1010</v>
      </c>
      <c r="B33" s="2">
        <f t="shared" si="1"/>
        <v>170</v>
      </c>
      <c r="C33" s="2">
        <f t="shared" si="0"/>
        <v>189</v>
      </c>
      <c r="D33" s="2">
        <v>20</v>
      </c>
      <c r="E33" s="2" t="s">
        <v>376</v>
      </c>
      <c r="F33" s="2" t="s">
        <v>458</v>
      </c>
      <c r="G33" s="2" t="s">
        <v>1564</v>
      </c>
      <c r="H33" s="121" t="s">
        <v>1012</v>
      </c>
      <c r="I33" s="12">
        <v>26</v>
      </c>
      <c r="J33" s="2" t="str">
        <f>VLOOKUP(I33,'NSCC Reject Reason Codes'!$A$3:$B$615,2,FALSE)</f>
        <v xml:space="preserve">Firm Account Number  missing/invalid </v>
      </c>
    </row>
    <row r="34" spans="1:10" s="4" customFormat="1" ht="36">
      <c r="A34" s="2" t="s">
        <v>1013</v>
      </c>
      <c r="B34" s="2">
        <f t="shared" si="1"/>
        <v>190</v>
      </c>
      <c r="C34" s="2">
        <f t="shared" si="0"/>
        <v>209</v>
      </c>
      <c r="D34" s="2">
        <v>20</v>
      </c>
      <c r="E34" s="2" t="s">
        <v>376</v>
      </c>
      <c r="F34" s="2" t="s">
        <v>458</v>
      </c>
      <c r="G34" s="2" t="s">
        <v>1565</v>
      </c>
      <c r="H34" s="2" t="s">
        <v>1015</v>
      </c>
      <c r="I34" s="12">
        <v>27</v>
      </c>
      <c r="J34" s="2" t="str">
        <f>VLOOKUP(I34,'NSCC Reject Reason Codes'!$A$3:$B$615,2,FALSE)</f>
        <v xml:space="preserve">Fund Account Number  missing/invalid </v>
      </c>
    </row>
    <row r="35" spans="1:10" s="4" customFormat="1" ht="108">
      <c r="A35" s="2" t="s">
        <v>880</v>
      </c>
      <c r="B35" s="2">
        <f t="shared" si="1"/>
        <v>210</v>
      </c>
      <c r="C35" s="2">
        <f t="shared" ref="C35:C54" si="2">$B35+$D35-1</f>
        <v>217</v>
      </c>
      <c r="D35" s="2">
        <v>8</v>
      </c>
      <c r="E35" s="4" t="s">
        <v>374</v>
      </c>
      <c r="F35" s="4" t="s">
        <v>385</v>
      </c>
      <c r="G35" s="2" t="s">
        <v>881</v>
      </c>
      <c r="H35" s="2" t="s">
        <v>1566</v>
      </c>
      <c r="I35" s="12">
        <v>545</v>
      </c>
      <c r="J35" s="2" t="str">
        <f>VLOOKUP(I35,'NSCC Reject Reason Codes'!$A$3:$B$615,2,FALSE)</f>
        <v>Contract Note Date Missing/Invalid</v>
      </c>
    </row>
    <row r="36" spans="1:10" s="2" customFormat="1" ht="60">
      <c r="A36" s="2" t="s">
        <v>1041</v>
      </c>
      <c r="B36" s="2">
        <f t="shared" ref="B36:B52" si="3">$C35+1</f>
        <v>218</v>
      </c>
      <c r="C36" s="2">
        <f t="shared" si="2"/>
        <v>225</v>
      </c>
      <c r="D36" s="2">
        <v>8</v>
      </c>
      <c r="E36" s="2" t="s">
        <v>374</v>
      </c>
      <c r="F36" s="2" t="s">
        <v>385</v>
      </c>
      <c r="G36" s="2" t="s">
        <v>450</v>
      </c>
      <c r="H36" s="2" t="s">
        <v>1042</v>
      </c>
      <c r="I36" s="10">
        <v>308</v>
      </c>
      <c r="J36" s="2" t="str">
        <f>VLOOKUP(I36,'NSCC Reject Reason Codes'!$A$3:$B$615,2,FALSE)</f>
        <v>Series Roll Up Date missing/invalid</v>
      </c>
    </row>
    <row r="37" spans="1:10" s="4" customFormat="1" ht="24">
      <c r="A37" s="2" t="s">
        <v>1567</v>
      </c>
      <c r="B37" s="2">
        <f t="shared" si="3"/>
        <v>226</v>
      </c>
      <c r="C37" s="2">
        <f t="shared" si="2"/>
        <v>245</v>
      </c>
      <c r="D37" s="2">
        <v>20</v>
      </c>
      <c r="E37" s="2" t="s">
        <v>376</v>
      </c>
      <c r="F37" s="2" t="s">
        <v>385</v>
      </c>
      <c r="G37" s="2" t="s">
        <v>956</v>
      </c>
      <c r="H37" s="2" t="s">
        <v>1568</v>
      </c>
      <c r="I37" s="12">
        <v>309</v>
      </c>
      <c r="J37" s="2" t="str">
        <f>VLOOKUP(I37,'NSCC Reject Reason Codes'!$A$3:$B$615,2,FALSE)</f>
        <v>Custodian Account Number missing/invalid</v>
      </c>
    </row>
    <row r="38" spans="1:10" s="4" customFormat="1" ht="12">
      <c r="A38" s="2" t="s">
        <v>1004</v>
      </c>
      <c r="B38" s="2">
        <f t="shared" si="3"/>
        <v>246</v>
      </c>
      <c r="C38" s="2">
        <f t="shared" si="2"/>
        <v>247</v>
      </c>
      <c r="D38" s="2">
        <v>2</v>
      </c>
      <c r="E38" s="2" t="s">
        <v>376</v>
      </c>
      <c r="F38" s="2" t="s">
        <v>375</v>
      </c>
      <c r="G38" s="153" t="s">
        <v>1005</v>
      </c>
      <c r="H38" s="2" t="s">
        <v>1006</v>
      </c>
      <c r="I38" s="12">
        <v>28</v>
      </c>
      <c r="J38" s="2" t="str">
        <f>VLOOKUP(I38,'NSCC Reject Reason Codes'!$A$3:$B$615,2,FALSE)</f>
        <v>Account Type missing/invalid</v>
      </c>
    </row>
    <row r="39" spans="1:10" s="4" customFormat="1" ht="24" customHeight="1">
      <c r="A39" s="2" t="s">
        <v>1051</v>
      </c>
      <c r="B39" s="2">
        <f t="shared" si="3"/>
        <v>248</v>
      </c>
      <c r="C39" s="2">
        <f t="shared" si="2"/>
        <v>407</v>
      </c>
      <c r="D39" s="2">
        <v>160</v>
      </c>
      <c r="E39" s="2" t="s">
        <v>376</v>
      </c>
      <c r="F39" s="2" t="s">
        <v>375</v>
      </c>
      <c r="G39" s="2" t="s">
        <v>1700</v>
      </c>
      <c r="H39" s="2" t="s">
        <v>1052</v>
      </c>
      <c r="I39" s="12">
        <v>29</v>
      </c>
      <c r="J39" s="2" t="str">
        <f>VLOOKUP(I39,'NSCC Reject Reason Codes'!$A$3:$B$615,2,FALSE)</f>
        <v>Account Registration Name missing/invalid</v>
      </c>
    </row>
    <row r="40" spans="1:10" s="4" customFormat="1" ht="36">
      <c r="A40" s="2" t="s">
        <v>1570</v>
      </c>
      <c r="B40" s="2">
        <f t="shared" si="3"/>
        <v>408</v>
      </c>
      <c r="C40" s="2">
        <f t="shared" si="2"/>
        <v>427</v>
      </c>
      <c r="D40" s="2">
        <v>20</v>
      </c>
      <c r="E40" s="2" t="s">
        <v>376</v>
      </c>
      <c r="F40" s="2" t="s">
        <v>385</v>
      </c>
      <c r="G40" s="2"/>
      <c r="H40" s="2" t="s">
        <v>1701</v>
      </c>
      <c r="I40" s="12">
        <v>30</v>
      </c>
      <c r="J40" s="2" t="str">
        <f>VLOOKUP(I40,'NSCC Reject Reason Codes'!$A$3:$B$615,2,FALSE)</f>
        <v>Original Control Number Invalid</v>
      </c>
    </row>
    <row r="41" spans="1:10" s="4" customFormat="1" ht="24">
      <c r="A41" s="2" t="s">
        <v>1702</v>
      </c>
      <c r="B41" s="2">
        <f t="shared" si="3"/>
        <v>428</v>
      </c>
      <c r="C41" s="2">
        <f t="shared" si="2"/>
        <v>428</v>
      </c>
      <c r="D41" s="2">
        <v>1</v>
      </c>
      <c r="E41" s="2" t="s">
        <v>376</v>
      </c>
      <c r="F41" s="2" t="s">
        <v>375</v>
      </c>
      <c r="G41" s="2" t="s">
        <v>1703</v>
      </c>
      <c r="H41" s="2" t="s">
        <v>1574</v>
      </c>
      <c r="I41" s="12">
        <v>31</v>
      </c>
      <c r="J41" s="2" t="str">
        <f>VLOOKUP(I41,'NSCC Reject Reason Codes'!$A$3:$B$615,2,FALSE)</f>
        <v>RIA/RR Indicator missing/invalid</v>
      </c>
    </row>
    <row r="42" spans="1:10" s="4" customFormat="1" ht="36">
      <c r="A42" s="2" t="s">
        <v>1575</v>
      </c>
      <c r="B42" s="2">
        <f t="shared" si="3"/>
        <v>429</v>
      </c>
      <c r="C42" s="2">
        <f t="shared" si="2"/>
        <v>463</v>
      </c>
      <c r="D42" s="2">
        <v>35</v>
      </c>
      <c r="E42" s="2" t="s">
        <v>376</v>
      </c>
      <c r="F42" s="2" t="s">
        <v>458</v>
      </c>
      <c r="G42" s="2" t="s">
        <v>1704</v>
      </c>
      <c r="H42" s="2" t="s">
        <v>1577</v>
      </c>
      <c r="I42" s="12">
        <v>244</v>
      </c>
      <c r="J42" s="2" t="str">
        <f>VLOOKUP(I42,'NSCC Reject Reason Codes'!$A$3:$B$615,2,FALSE)</f>
        <v>Introducing Broker Dealer Firm Name/Registered Investment Advisor Firm Name  missing/invalid</v>
      </c>
    </row>
    <row r="43" spans="1:10" s="4" customFormat="1" ht="60">
      <c r="A43" s="2" t="s">
        <v>1578</v>
      </c>
      <c r="B43" s="2">
        <f t="shared" si="3"/>
        <v>464</v>
      </c>
      <c r="C43" s="2">
        <f t="shared" si="2"/>
        <v>478</v>
      </c>
      <c r="D43" s="2">
        <v>15</v>
      </c>
      <c r="E43" s="2" t="s">
        <v>376</v>
      </c>
      <c r="F43" s="2" t="s">
        <v>458</v>
      </c>
      <c r="G43" s="2" t="s">
        <v>1705</v>
      </c>
      <c r="H43" s="2" t="s">
        <v>1086</v>
      </c>
      <c r="I43" s="12">
        <v>245</v>
      </c>
      <c r="J43" s="2" t="str">
        <f>VLOOKUP(I43,'NSCC Reject Reason Codes'!$A$3:$B$615,2,FALSE)</f>
        <v xml:space="preserve">Account Representative/Advisor Name missing/invalid  </v>
      </c>
    </row>
    <row r="44" spans="1:10" s="4" customFormat="1" ht="72">
      <c r="A44" s="2" t="s">
        <v>1083</v>
      </c>
      <c r="B44" s="2">
        <f t="shared" si="3"/>
        <v>479</v>
      </c>
      <c r="C44" s="2">
        <f t="shared" si="2"/>
        <v>487</v>
      </c>
      <c r="D44" s="2">
        <v>9</v>
      </c>
      <c r="E44" s="2" t="s">
        <v>376</v>
      </c>
      <c r="F44" s="2" t="s">
        <v>458</v>
      </c>
      <c r="G44" s="2" t="s">
        <v>1706</v>
      </c>
      <c r="H44" s="2" t="s">
        <v>1204</v>
      </c>
      <c r="I44" s="12">
        <v>32</v>
      </c>
      <c r="J44" s="2" t="str">
        <f>VLOOKUP(I44,'NSCC Reject Reason Codes'!$A$3:$B$615,2,FALSE)</f>
        <v>Account Representative/Advisor Number missing/invalid</v>
      </c>
    </row>
    <row r="45" spans="1:10" s="4" customFormat="1" ht="60">
      <c r="A45" s="2" t="s">
        <v>1087</v>
      </c>
      <c r="B45" s="2">
        <f t="shared" si="3"/>
        <v>488</v>
      </c>
      <c r="C45" s="2">
        <f t="shared" si="2"/>
        <v>496</v>
      </c>
      <c r="D45" s="2">
        <v>9</v>
      </c>
      <c r="E45" s="2" t="s">
        <v>376</v>
      </c>
      <c r="F45" s="2" t="s">
        <v>458</v>
      </c>
      <c r="G45" s="2" t="s">
        <v>1707</v>
      </c>
      <c r="H45" s="2" t="s">
        <v>1088</v>
      </c>
      <c r="I45" s="12">
        <v>33</v>
      </c>
      <c r="J45" s="2" t="str">
        <f>VLOOKUP(I45,'NSCC Reject Reason Codes'!$A$3:$B$615,2,FALSE)</f>
        <v>Branch Identification Number missing/invalid</v>
      </c>
    </row>
    <row r="46" spans="1:10" s="4" customFormat="1" ht="12">
      <c r="A46" s="2" t="s">
        <v>1582</v>
      </c>
      <c r="B46" s="2">
        <f t="shared" si="3"/>
        <v>497</v>
      </c>
      <c r="C46" s="2">
        <f t="shared" si="2"/>
        <v>531</v>
      </c>
      <c r="D46" s="2">
        <v>35</v>
      </c>
      <c r="E46" s="2" t="s">
        <v>376</v>
      </c>
      <c r="F46" s="2" t="s">
        <v>385</v>
      </c>
      <c r="G46" s="2" t="s">
        <v>398</v>
      </c>
      <c r="H46" s="2" t="s">
        <v>1583</v>
      </c>
      <c r="I46" s="12">
        <v>246</v>
      </c>
      <c r="J46" s="2" t="str">
        <f>VLOOKUP(I46,'NSCC Reject Reason Codes'!$A$3:$B$615,2,FALSE)</f>
        <v>Branch Address 1 length invalid</v>
      </c>
    </row>
    <row r="47" spans="1:10" s="4" customFormat="1" ht="12">
      <c r="A47" s="2" t="s">
        <v>1584</v>
      </c>
      <c r="B47" s="2">
        <f t="shared" si="3"/>
        <v>532</v>
      </c>
      <c r="C47" s="2">
        <f t="shared" si="2"/>
        <v>566</v>
      </c>
      <c r="D47" s="2">
        <v>35</v>
      </c>
      <c r="E47" s="2" t="s">
        <v>376</v>
      </c>
      <c r="F47" s="2" t="s">
        <v>385</v>
      </c>
      <c r="G47" s="2" t="s">
        <v>398</v>
      </c>
      <c r="H47" s="2" t="s">
        <v>1585</v>
      </c>
      <c r="I47" s="12">
        <v>247</v>
      </c>
      <c r="J47" s="2" t="str">
        <f>VLOOKUP(I47,'NSCC Reject Reason Codes'!$A$3:$B$615,2,FALSE)</f>
        <v>Branch Address 2 length invalid</v>
      </c>
    </row>
    <row r="48" spans="1:10" s="4" customFormat="1" ht="12">
      <c r="A48" s="2" t="s">
        <v>1586</v>
      </c>
      <c r="B48" s="2">
        <f t="shared" si="3"/>
        <v>567</v>
      </c>
      <c r="C48" s="2">
        <f t="shared" si="2"/>
        <v>601</v>
      </c>
      <c r="D48" s="2">
        <v>35</v>
      </c>
      <c r="E48" s="2" t="s">
        <v>376</v>
      </c>
      <c r="F48" s="2" t="s">
        <v>385</v>
      </c>
      <c r="G48" s="2" t="s">
        <v>398</v>
      </c>
      <c r="H48" s="2" t="s">
        <v>1587</v>
      </c>
      <c r="I48" s="12">
        <v>248</v>
      </c>
      <c r="J48" s="2" t="str">
        <f>VLOOKUP(I48,'NSCC Reject Reason Codes'!$A$3:$B$615,2,FALSE)</f>
        <v>Branch Address 3 length invalid</v>
      </c>
    </row>
    <row r="49" spans="1:10" s="4" customFormat="1" ht="12">
      <c r="A49" s="2" t="s">
        <v>1588</v>
      </c>
      <c r="B49" s="2">
        <f t="shared" si="3"/>
        <v>602</v>
      </c>
      <c r="C49" s="2">
        <f t="shared" si="2"/>
        <v>636</v>
      </c>
      <c r="D49" s="2">
        <v>35</v>
      </c>
      <c r="E49" s="2" t="s">
        <v>376</v>
      </c>
      <c r="F49" s="2" t="s">
        <v>385</v>
      </c>
      <c r="G49" s="2" t="s">
        <v>398</v>
      </c>
      <c r="H49" s="2" t="s">
        <v>1589</v>
      </c>
      <c r="I49" s="12">
        <v>249</v>
      </c>
      <c r="J49" s="2" t="str">
        <f>VLOOKUP(I49,'NSCC Reject Reason Codes'!$A$3:$B$615,2,FALSE)</f>
        <v>Branch Address 4 length invalid</v>
      </c>
    </row>
    <row r="50" spans="1:10" s="4" customFormat="1" ht="12">
      <c r="A50" s="2" t="s">
        <v>1590</v>
      </c>
      <c r="B50" s="2">
        <f t="shared" si="3"/>
        <v>637</v>
      </c>
      <c r="C50" s="2">
        <f t="shared" si="2"/>
        <v>671</v>
      </c>
      <c r="D50" s="2">
        <v>35</v>
      </c>
      <c r="E50" s="2" t="s">
        <v>376</v>
      </c>
      <c r="F50" s="2" t="s">
        <v>385</v>
      </c>
      <c r="G50" s="2" t="s">
        <v>398</v>
      </c>
      <c r="H50" s="2" t="s">
        <v>1591</v>
      </c>
      <c r="I50" s="12">
        <v>250</v>
      </c>
      <c r="J50" s="2" t="str">
        <f>VLOOKUP(I50,'NSCC Reject Reason Codes'!$A$3:$B$615,2,FALSE)</f>
        <v>Branch Address 5 length invalid</v>
      </c>
    </row>
    <row r="51" spans="1:10" s="4" customFormat="1" ht="36">
      <c r="A51" s="2" t="s">
        <v>1592</v>
      </c>
      <c r="B51" s="2">
        <f t="shared" si="3"/>
        <v>672</v>
      </c>
      <c r="C51" s="2">
        <f t="shared" si="2"/>
        <v>682</v>
      </c>
      <c r="D51" s="2">
        <v>11</v>
      </c>
      <c r="E51" s="2" t="s">
        <v>376</v>
      </c>
      <c r="F51" s="2" t="s">
        <v>458</v>
      </c>
      <c r="G51" s="2" t="s">
        <v>1708</v>
      </c>
      <c r="H51" s="2" t="s">
        <v>1594</v>
      </c>
      <c r="I51" s="12">
        <v>34</v>
      </c>
      <c r="J51" s="2" t="str">
        <f>VLOOKUP(I51,'NSCC Reject Reason Codes'!$A$3:$B$615,2,FALSE)</f>
        <v>Branch Zip missing/invalid</v>
      </c>
    </row>
    <row r="52" spans="1:10" s="4" customFormat="1" ht="24">
      <c r="A52" s="2" t="s">
        <v>1595</v>
      </c>
      <c r="B52" s="2">
        <f t="shared" si="3"/>
        <v>683</v>
      </c>
      <c r="C52" s="2">
        <f t="shared" si="2"/>
        <v>685</v>
      </c>
      <c r="D52" s="2">
        <v>3</v>
      </c>
      <c r="E52" s="2" t="s">
        <v>376</v>
      </c>
      <c r="F52" s="2" t="s">
        <v>458</v>
      </c>
      <c r="G52" s="2" t="s">
        <v>1709</v>
      </c>
      <c r="H52" s="2"/>
      <c r="I52" s="12">
        <v>35</v>
      </c>
      <c r="J52" s="2" t="str">
        <f>VLOOKUP(I52,'NSCC Reject Reason Codes'!$A$3:$B$615,2,FALSE)</f>
        <v>Branch Country missing/invalid</v>
      </c>
    </row>
    <row r="53" spans="1:10" s="4" customFormat="1" ht="48">
      <c r="A53" s="2" t="s">
        <v>1597</v>
      </c>
      <c r="B53" s="2">
        <f>+$C52+1</f>
        <v>686</v>
      </c>
      <c r="C53" s="2">
        <f t="shared" si="2"/>
        <v>686</v>
      </c>
      <c r="D53" s="2">
        <v>1</v>
      </c>
      <c r="E53" s="2" t="s">
        <v>376</v>
      </c>
      <c r="F53" s="2" t="s">
        <v>385</v>
      </c>
      <c r="G53" s="2" t="s">
        <v>1598</v>
      </c>
      <c r="H53" s="2" t="s">
        <v>1599</v>
      </c>
      <c r="I53" s="12">
        <v>36</v>
      </c>
      <c r="J53" s="2" t="str">
        <f>VLOOKUP(I53,'NSCC Reject Reason Codes'!$A$3:$B$615,2,FALSE)</f>
        <v>Related Trade Indicator invalid</v>
      </c>
    </row>
    <row r="54" spans="1:10" s="4" customFormat="1" ht="36">
      <c r="A54" s="2" t="s">
        <v>1600</v>
      </c>
      <c r="B54" s="2">
        <f>+$C53+1</f>
        <v>687</v>
      </c>
      <c r="C54" s="2">
        <f t="shared" si="2"/>
        <v>706</v>
      </c>
      <c r="D54" s="2">
        <v>20</v>
      </c>
      <c r="E54" s="2" t="s">
        <v>376</v>
      </c>
      <c r="F54" s="2" t="s">
        <v>458</v>
      </c>
      <c r="G54" s="2" t="s">
        <v>1601</v>
      </c>
      <c r="H54" s="2" t="s">
        <v>1602</v>
      </c>
      <c r="I54" s="12">
        <v>37</v>
      </c>
      <c r="J54" s="2" t="str">
        <f>VLOOKUP(I54,'NSCC Reject Reason Codes'!$A$3:$B$615,2,FALSE)</f>
        <v>Related Account Number invalid</v>
      </c>
    </row>
    <row r="55" spans="1:10" s="4" customFormat="1" ht="24">
      <c r="A55" s="2" t="s">
        <v>1603</v>
      </c>
      <c r="B55" s="2">
        <v>707</v>
      </c>
      <c r="C55" s="2">
        <v>712</v>
      </c>
      <c r="D55" s="2">
        <v>6</v>
      </c>
      <c r="E55" s="2" t="s">
        <v>374</v>
      </c>
      <c r="F55" s="2" t="s">
        <v>385</v>
      </c>
      <c r="G55" s="2">
        <v>999.99900000000002</v>
      </c>
      <c r="H55" s="2"/>
      <c r="I55" s="10">
        <v>540</v>
      </c>
      <c r="J55" s="2" t="str">
        <f>VLOOKUP(I55,'NSCC Reject Reason Codes'!$A$3:$B$615,2,FALSE)</f>
        <v>Dealer Concession/Manager Paid Placement Fee Percentage invalid</v>
      </c>
    </row>
    <row r="56" spans="1:10" s="4" customFormat="1" ht="24" customHeight="1">
      <c r="A56" s="2" t="s">
        <v>1604</v>
      </c>
      <c r="B56" s="2">
        <f t="shared" ref="B56:B67" si="4">$C55+1</f>
        <v>713</v>
      </c>
      <c r="C56" s="2">
        <f t="shared" ref="C56:C67" si="5">$B56+$D56-1</f>
        <v>713</v>
      </c>
      <c r="D56" s="2">
        <v>1</v>
      </c>
      <c r="E56" s="2" t="s">
        <v>376</v>
      </c>
      <c r="F56" s="2" t="s">
        <v>375</v>
      </c>
      <c r="G56" s="2" t="s">
        <v>1605</v>
      </c>
      <c r="H56" s="2" t="s">
        <v>1606</v>
      </c>
      <c r="I56" s="12">
        <v>161</v>
      </c>
      <c r="J56" s="2" t="str">
        <f>VLOOKUP(I56,'NSCC Reject Reason Codes'!$A$3:$B$615,2,FALSE)</f>
        <v>Trading Model missing/invalid</v>
      </c>
    </row>
    <row r="57" spans="1:10" s="4" customFormat="1" ht="72">
      <c r="A57" s="2" t="s">
        <v>1607</v>
      </c>
      <c r="B57" s="2">
        <f t="shared" si="4"/>
        <v>714</v>
      </c>
      <c r="C57" s="2">
        <f t="shared" si="5"/>
        <v>714</v>
      </c>
      <c r="D57" s="2">
        <v>1</v>
      </c>
      <c r="E57" s="2" t="s">
        <v>376</v>
      </c>
      <c r="F57" s="2" t="s">
        <v>458</v>
      </c>
      <c r="G57" s="2" t="s">
        <v>1710</v>
      </c>
      <c r="H57" s="2" t="s">
        <v>1609</v>
      </c>
      <c r="I57" s="12">
        <v>162</v>
      </c>
      <c r="J57" s="2" t="str">
        <f>VLOOKUP(I57,'NSCC Reject Reason Codes'!$A$3:$B$615,2,FALSE)</f>
        <v>AIP Firm Role missing/invalid</v>
      </c>
    </row>
    <row r="58" spans="1:10" s="4" customFormat="1" ht="84">
      <c r="A58" s="2" t="s">
        <v>1613</v>
      </c>
      <c r="B58" s="2">
        <f t="shared" si="4"/>
        <v>715</v>
      </c>
      <c r="C58" s="2">
        <f t="shared" si="5"/>
        <v>715</v>
      </c>
      <c r="D58" s="2">
        <v>1</v>
      </c>
      <c r="E58" s="2" t="s">
        <v>376</v>
      </c>
      <c r="F58" s="2" t="s">
        <v>458</v>
      </c>
      <c r="G58" s="19" t="s">
        <v>1614</v>
      </c>
      <c r="H58" s="195" t="s">
        <v>1615</v>
      </c>
      <c r="I58" s="12">
        <v>633</v>
      </c>
      <c r="J58" s="2" t="str">
        <f>VLOOKUP(I58,'NSCC Reject Reason Codes'!$A$3:$B$615,2,FALSE)</f>
        <v>Net/Gross Indicator missing/invalid</v>
      </c>
    </row>
    <row r="59" spans="1:10" s="4" customFormat="1" ht="48">
      <c r="A59" s="52" t="s">
        <v>1711</v>
      </c>
      <c r="B59" s="2">
        <f t="shared" si="4"/>
        <v>716</v>
      </c>
      <c r="C59" s="2">
        <f t="shared" si="5"/>
        <v>716</v>
      </c>
      <c r="D59" s="2">
        <v>1</v>
      </c>
      <c r="E59" s="2" t="s">
        <v>376</v>
      </c>
      <c r="F59" s="2" t="s">
        <v>375</v>
      </c>
      <c r="G59" s="2" t="s">
        <v>1712</v>
      </c>
      <c r="H59" s="110" t="s">
        <v>1713</v>
      </c>
      <c r="I59" s="12">
        <v>634</v>
      </c>
      <c r="J59" s="2" t="str">
        <f>VLOOKUP(I59,'NSCC Reject Reason Codes'!$A$3:$B$615,2,FALSE)</f>
        <v>Account Indicator missing/invalid</v>
      </c>
    </row>
    <row r="60" spans="1:10" s="4" customFormat="1" ht="84">
      <c r="A60" s="193" t="s">
        <v>999</v>
      </c>
      <c r="B60" s="2">
        <f t="shared" si="4"/>
        <v>717</v>
      </c>
      <c r="C60" s="2">
        <f t="shared" si="5"/>
        <v>717</v>
      </c>
      <c r="D60" s="2">
        <v>1</v>
      </c>
      <c r="E60" s="2" t="s">
        <v>376</v>
      </c>
      <c r="F60" s="74" t="s">
        <v>458</v>
      </c>
      <c r="G60" s="74" t="s">
        <v>1714</v>
      </c>
      <c r="H60" s="74" t="s">
        <v>1001</v>
      </c>
      <c r="I60" s="194">
        <v>637</v>
      </c>
      <c r="J60" s="2" t="str">
        <f>VLOOKUP(I60,'NSCC Reject Reason Codes'!$A$3:$B$615,2,FALSE)</f>
        <v>Hybrid Responsibility Indicator invalid</v>
      </c>
    </row>
    <row r="61" spans="1:10" s="4" customFormat="1" ht="36">
      <c r="A61" s="2" t="s">
        <v>1715</v>
      </c>
      <c r="B61" s="2">
        <f t="shared" si="4"/>
        <v>718</v>
      </c>
      <c r="C61" s="2">
        <f t="shared" si="5"/>
        <v>718</v>
      </c>
      <c r="D61" s="2">
        <v>1</v>
      </c>
      <c r="E61" s="2" t="s">
        <v>376</v>
      </c>
      <c r="F61" s="2" t="s">
        <v>385</v>
      </c>
      <c r="G61" s="2" t="s">
        <v>1716</v>
      </c>
      <c r="H61" s="2" t="s">
        <v>1717</v>
      </c>
      <c r="I61" s="12">
        <v>466</v>
      </c>
      <c r="J61" s="2" t="str">
        <f>VLOOKUP(I61,'NSCC Reject Reason Codes'!$A$3:$B$615,2,FALSE)</f>
        <v>Delivery of Fund Notifications missing/invalid</v>
      </c>
    </row>
    <row r="62" spans="1:10" s="4" customFormat="1" ht="108">
      <c r="A62" s="2" t="s">
        <v>519</v>
      </c>
      <c r="B62" s="2">
        <f t="shared" si="4"/>
        <v>719</v>
      </c>
      <c r="C62" s="2">
        <f t="shared" si="5"/>
        <v>719</v>
      </c>
      <c r="D62" s="2">
        <v>1</v>
      </c>
      <c r="E62" s="2" t="s">
        <v>376</v>
      </c>
      <c r="F62" s="2" t="s">
        <v>385</v>
      </c>
      <c r="G62" s="2" t="s">
        <v>1718</v>
      </c>
      <c r="H62" s="2"/>
      <c r="I62" s="12">
        <v>39</v>
      </c>
      <c r="J62" s="2" t="str">
        <f>VLOOKUP(I62,'NSCC Reject Reason Codes'!$A$3:$B$615,2,FALSE)</f>
        <v>Load Type Indicator missing/invalid</v>
      </c>
    </row>
    <row r="63" spans="1:10" s="4" customFormat="1" ht="60">
      <c r="A63" s="2" t="s">
        <v>1616</v>
      </c>
      <c r="B63" s="2">
        <f t="shared" si="4"/>
        <v>720</v>
      </c>
      <c r="C63" s="2">
        <f t="shared" si="5"/>
        <v>720</v>
      </c>
      <c r="D63" s="2">
        <v>1</v>
      </c>
      <c r="E63" s="2" t="s">
        <v>376</v>
      </c>
      <c r="F63" s="2" t="s">
        <v>385</v>
      </c>
      <c r="G63" s="2" t="s">
        <v>1617</v>
      </c>
      <c r="H63" s="2" t="s">
        <v>1618</v>
      </c>
      <c r="I63" s="12">
        <v>40</v>
      </c>
      <c r="J63" s="2" t="str">
        <f>VLOOKUP(I63,'NSCC Reject Reason Codes'!$A$3:$B$615,2,FALSE)</f>
        <v>Breakpoint Change Reason Code invalid</v>
      </c>
    </row>
    <row r="64" spans="1:10" s="4" customFormat="1" ht="72">
      <c r="A64" s="2" t="s">
        <v>1619</v>
      </c>
      <c r="B64" s="2">
        <f t="shared" si="4"/>
        <v>721</v>
      </c>
      <c r="C64" s="2">
        <f t="shared" si="5"/>
        <v>736</v>
      </c>
      <c r="D64" s="2">
        <v>16</v>
      </c>
      <c r="E64" s="2" t="s">
        <v>374</v>
      </c>
      <c r="F64" s="2" t="s">
        <v>458</v>
      </c>
      <c r="G64" s="122" t="s">
        <v>1719</v>
      </c>
      <c r="H64" s="2" t="s">
        <v>1621</v>
      </c>
      <c r="I64" s="12">
        <v>41</v>
      </c>
      <c r="J64" s="2" t="str">
        <f>VLOOKUP(I64,'NSCC Reject Reason Codes'!$A$3:$B$615,2,FALSE)</f>
        <v>Commission/Placement Fee Amount missing/invalid</v>
      </c>
    </row>
    <row r="65" spans="1:10" s="4" customFormat="1" ht="84">
      <c r="A65" s="2" t="s">
        <v>1622</v>
      </c>
      <c r="B65" s="2">
        <f t="shared" si="4"/>
        <v>737</v>
      </c>
      <c r="C65" s="2">
        <f t="shared" si="5"/>
        <v>742</v>
      </c>
      <c r="D65" s="2">
        <v>6</v>
      </c>
      <c r="E65" s="2" t="s">
        <v>374</v>
      </c>
      <c r="F65" s="2" t="s">
        <v>458</v>
      </c>
      <c r="G65" s="19" t="s">
        <v>1623</v>
      </c>
      <c r="H65" s="2" t="s">
        <v>1624</v>
      </c>
      <c r="I65" s="12">
        <v>42</v>
      </c>
      <c r="J65" s="2" t="str">
        <f>VLOOKUP(I65,'NSCC Reject Reason Codes'!$A$3:$B$615,2,FALSE)</f>
        <v>Commission/Placement Fee Percentage missing/invalid</v>
      </c>
    </row>
    <row r="66" spans="1:10" s="4" customFormat="1" ht="48">
      <c r="A66" s="2" t="s">
        <v>1625</v>
      </c>
      <c r="B66" s="2">
        <f t="shared" si="4"/>
        <v>743</v>
      </c>
      <c r="C66" s="2">
        <f t="shared" si="5"/>
        <v>758</v>
      </c>
      <c r="D66" s="2">
        <v>16</v>
      </c>
      <c r="E66" s="2" t="s">
        <v>374</v>
      </c>
      <c r="F66" s="2" t="s">
        <v>385</v>
      </c>
      <c r="G66" s="33">
        <v>99999999999999.906</v>
      </c>
      <c r="H66" s="2" t="s">
        <v>1720</v>
      </c>
      <c r="I66" s="12">
        <v>43</v>
      </c>
      <c r="J66" s="2" t="str">
        <f>VLOOKUP(I66,'NSCC Reject Reason Codes'!$A$3:$B$615,2,FALSE)</f>
        <v>Dealer Concession/Manager Paid Placement Fee Amount invalid</v>
      </c>
    </row>
    <row r="67" spans="1:10" s="4" customFormat="1" ht="84">
      <c r="A67" s="2" t="s">
        <v>1660</v>
      </c>
      <c r="B67" s="2">
        <f t="shared" si="4"/>
        <v>759</v>
      </c>
      <c r="C67" s="2">
        <f t="shared" si="5"/>
        <v>768</v>
      </c>
      <c r="D67" s="2">
        <v>10</v>
      </c>
      <c r="E67" s="2" t="s">
        <v>374</v>
      </c>
      <c r="F67" s="2" t="s">
        <v>458</v>
      </c>
      <c r="G67" s="13" t="s">
        <v>1721</v>
      </c>
      <c r="H67" s="2" t="s">
        <v>1662</v>
      </c>
      <c r="I67" s="12">
        <v>335</v>
      </c>
      <c r="J67" s="2" t="str">
        <f>VLOOKUP(I67,'NSCC Reject Reason Codes'!$A$3:$B$615,2,FALSE)</f>
        <v>Firm CRD Number missing/invalid</v>
      </c>
    </row>
    <row r="68" spans="1:10" s="4" customFormat="1" ht="96">
      <c r="A68" s="2" t="s">
        <v>1089</v>
      </c>
      <c r="B68" s="2">
        <v>769</v>
      </c>
      <c r="C68" s="2">
        <v>769</v>
      </c>
      <c r="D68" s="2">
        <v>1</v>
      </c>
      <c r="E68" s="2" t="s">
        <v>376</v>
      </c>
      <c r="F68" s="2" t="s">
        <v>385</v>
      </c>
      <c r="G68" s="13" t="s">
        <v>1722</v>
      </c>
      <c r="H68" s="2"/>
      <c r="I68" s="12">
        <v>105</v>
      </c>
      <c r="J68" s="2" t="str">
        <f>VLOOKUP(I68,'NSCC Reject Reason Codes'!$A$3:$B$615,2,FALSE)</f>
        <v>Dividend Option missing/invalid</v>
      </c>
    </row>
    <row r="69" spans="1:10" s="4" customFormat="1" ht="12">
      <c r="A69" s="2" t="s">
        <v>503</v>
      </c>
      <c r="B69" s="2">
        <v>770</v>
      </c>
      <c r="C69" s="2">
        <v>773</v>
      </c>
      <c r="D69" s="2">
        <v>4</v>
      </c>
      <c r="E69" s="2" t="s">
        <v>376</v>
      </c>
      <c r="F69" s="2" t="s">
        <v>375</v>
      </c>
      <c r="G69" s="13" t="s">
        <v>504</v>
      </c>
      <c r="H69" s="2"/>
      <c r="I69" s="12"/>
      <c r="J69" s="2"/>
    </row>
    <row r="70" spans="1:10" s="4" customFormat="1" ht="48">
      <c r="A70" s="2" t="s">
        <v>981</v>
      </c>
      <c r="B70" s="2">
        <f t="shared" ref="B70:B101" si="6">$C69+1</f>
        <v>774</v>
      </c>
      <c r="C70" s="2">
        <f t="shared" ref="C70:C101" si="7">$B70+$D70-1</f>
        <v>774</v>
      </c>
      <c r="D70" s="2">
        <v>1</v>
      </c>
      <c r="E70" s="2" t="s">
        <v>376</v>
      </c>
      <c r="F70" s="2" t="s">
        <v>385</v>
      </c>
      <c r="G70" s="2" t="s">
        <v>1723</v>
      </c>
      <c r="H70" s="2" t="s">
        <v>1724</v>
      </c>
      <c r="I70" s="12">
        <v>82</v>
      </c>
      <c r="J70" s="2" t="str">
        <f>VLOOKUP(I70,'NSCC Reject Reason Codes'!$A$3:$B$615,2,FALSE)</f>
        <v xml:space="preserve">SSN/TIN/EIN Indicator invalid </v>
      </c>
    </row>
    <row r="71" spans="1:10" s="4" customFormat="1" ht="12">
      <c r="A71" s="2" t="s">
        <v>984</v>
      </c>
      <c r="B71" s="2">
        <f t="shared" si="6"/>
        <v>775</v>
      </c>
      <c r="C71" s="2">
        <f t="shared" si="7"/>
        <v>783</v>
      </c>
      <c r="D71" s="2">
        <v>9</v>
      </c>
      <c r="E71" s="2" t="s">
        <v>374</v>
      </c>
      <c r="F71" s="2" t="s">
        <v>385</v>
      </c>
      <c r="G71" s="52" t="s">
        <v>972</v>
      </c>
      <c r="H71" s="121" t="s">
        <v>1104</v>
      </c>
      <c r="I71" s="12">
        <v>83</v>
      </c>
      <c r="J71" s="2" t="str">
        <f>VLOOKUP(I71,'NSCC Reject Reason Codes'!$A$3:$B$615,2,FALSE)</f>
        <v>SSN/TIN/EIN Number invalid</v>
      </c>
    </row>
    <row r="72" spans="1:10" s="4" customFormat="1" ht="12">
      <c r="A72" s="2" t="s">
        <v>1725</v>
      </c>
      <c r="B72" s="2">
        <f t="shared" si="6"/>
        <v>784</v>
      </c>
      <c r="C72" s="2">
        <f t="shared" si="7"/>
        <v>791</v>
      </c>
      <c r="D72" s="2">
        <v>8</v>
      </c>
      <c r="E72" s="2" t="s">
        <v>374</v>
      </c>
      <c r="F72" s="2" t="s">
        <v>385</v>
      </c>
      <c r="G72" s="2" t="s">
        <v>450</v>
      </c>
      <c r="H72" s="2" t="s">
        <v>1726</v>
      </c>
      <c r="I72" s="12">
        <v>84</v>
      </c>
      <c r="J72" s="2" t="str">
        <f>VLOOKUP(I72,'NSCC Reject Reason Codes'!$A$3:$B$615,2,FALSE)</f>
        <v>Owner DOB missing/invalid</v>
      </c>
    </row>
    <row r="73" spans="1:10" s="4" customFormat="1" ht="36">
      <c r="A73" s="2" t="s">
        <v>1049</v>
      </c>
      <c r="B73" s="2">
        <f t="shared" si="6"/>
        <v>792</v>
      </c>
      <c r="C73" s="2">
        <f t="shared" si="7"/>
        <v>831</v>
      </c>
      <c r="D73" s="2">
        <v>40</v>
      </c>
      <c r="E73" s="2" t="s">
        <v>376</v>
      </c>
      <c r="F73" s="2" t="s">
        <v>458</v>
      </c>
      <c r="G73" s="2" t="s">
        <v>1727</v>
      </c>
      <c r="H73" s="2" t="s">
        <v>1050</v>
      </c>
      <c r="I73" s="12">
        <v>85</v>
      </c>
      <c r="J73" s="2" t="str">
        <f>VLOOKUP(I73,'NSCC Reject Reason Codes'!$A$3:$B$615,2,FALSE)</f>
        <v xml:space="preserve">Custodian Name missing </v>
      </c>
    </row>
    <row r="74" spans="1:10" s="4" customFormat="1" ht="12">
      <c r="A74" s="2" t="s">
        <v>971</v>
      </c>
      <c r="B74" s="2">
        <f t="shared" si="6"/>
        <v>832</v>
      </c>
      <c r="C74" s="2">
        <f t="shared" si="7"/>
        <v>840</v>
      </c>
      <c r="D74" s="2">
        <v>9</v>
      </c>
      <c r="E74" s="2" t="s">
        <v>374</v>
      </c>
      <c r="F74" s="2" t="s">
        <v>385</v>
      </c>
      <c r="G74" s="52" t="s">
        <v>972</v>
      </c>
      <c r="H74" s="2" t="s">
        <v>973</v>
      </c>
      <c r="I74" s="12">
        <v>86</v>
      </c>
      <c r="J74" s="2" t="str">
        <f>VLOOKUP(I74,'NSCC Reject Reason Codes'!$A$3:$B$615,2,FALSE)</f>
        <v>Custodian Tax Identification Number invalid</v>
      </c>
    </row>
    <row r="75" spans="1:10" s="4" customFormat="1" ht="12">
      <c r="A75" s="2" t="s">
        <v>1728</v>
      </c>
      <c r="B75" s="2">
        <f t="shared" si="6"/>
        <v>841</v>
      </c>
      <c r="C75" s="2">
        <f t="shared" si="7"/>
        <v>875</v>
      </c>
      <c r="D75" s="2">
        <v>35</v>
      </c>
      <c r="E75" s="2" t="s">
        <v>376</v>
      </c>
      <c r="F75" s="2" t="s">
        <v>385</v>
      </c>
      <c r="G75" s="2" t="s">
        <v>956</v>
      </c>
      <c r="H75" s="2" t="s">
        <v>1729</v>
      </c>
      <c r="I75" s="12">
        <v>87</v>
      </c>
      <c r="J75" s="2" t="str">
        <f>VLOOKUP(I75,'NSCC Reject Reason Codes'!$A$3:$B$615,2,FALSE)</f>
        <v>Joint Owner Name missing</v>
      </c>
    </row>
    <row r="76" spans="1:10" s="4" customFormat="1" ht="24">
      <c r="A76" s="2" t="s">
        <v>1730</v>
      </c>
      <c r="B76" s="2">
        <f t="shared" si="6"/>
        <v>876</v>
      </c>
      <c r="C76" s="2">
        <f t="shared" si="7"/>
        <v>884</v>
      </c>
      <c r="D76" s="2">
        <v>9</v>
      </c>
      <c r="E76" s="2" t="s">
        <v>374</v>
      </c>
      <c r="F76" s="2" t="s">
        <v>385</v>
      </c>
      <c r="G76" s="52" t="s">
        <v>972</v>
      </c>
      <c r="H76" s="2" t="s">
        <v>1731</v>
      </c>
      <c r="I76" s="12">
        <v>88</v>
      </c>
      <c r="J76" s="2" t="str">
        <f>VLOOKUP(I76,'NSCC Reject Reason Codes'!$A$3:$B$615,2,FALSE)</f>
        <v>Joint Owner SSN Number invalid</v>
      </c>
    </row>
    <row r="77" spans="1:10" s="4" customFormat="1" ht="12">
      <c r="A77" s="2" t="s">
        <v>1732</v>
      </c>
      <c r="B77" s="2">
        <f t="shared" si="6"/>
        <v>885</v>
      </c>
      <c r="C77" s="2">
        <f t="shared" si="7"/>
        <v>892</v>
      </c>
      <c r="D77" s="2">
        <v>8</v>
      </c>
      <c r="E77" s="2" t="s">
        <v>374</v>
      </c>
      <c r="F77" s="2" t="s">
        <v>385</v>
      </c>
      <c r="G77" s="2" t="s">
        <v>450</v>
      </c>
      <c r="H77" s="2" t="s">
        <v>1733</v>
      </c>
      <c r="I77" s="12">
        <v>89</v>
      </c>
      <c r="J77" s="2" t="str">
        <f>VLOOKUP(I77,'NSCC Reject Reason Codes'!$A$3:$B$615,2,FALSE)</f>
        <v>Joint Owner DOB missing</v>
      </c>
    </row>
    <row r="78" spans="1:10" s="4" customFormat="1" ht="72">
      <c r="A78" s="2" t="s">
        <v>1147</v>
      </c>
      <c r="B78" s="2">
        <f t="shared" si="6"/>
        <v>893</v>
      </c>
      <c r="C78" s="2">
        <f t="shared" si="7"/>
        <v>893</v>
      </c>
      <c r="D78" s="2">
        <v>1</v>
      </c>
      <c r="E78" s="4" t="s">
        <v>376</v>
      </c>
      <c r="F78" s="4" t="s">
        <v>375</v>
      </c>
      <c r="G78" s="182" t="s">
        <v>1734</v>
      </c>
      <c r="H78" s="2" t="s">
        <v>1149</v>
      </c>
      <c r="I78" s="12">
        <v>96</v>
      </c>
      <c r="J78" s="2" t="str">
        <f>VLOOKUP(I78,'NSCC Reject Reason Codes'!$A$3:$B$615,2,FALSE)</f>
        <v>Withholding Indicator missing/invalid</v>
      </c>
    </row>
    <row r="79" spans="1:10" s="4" customFormat="1" ht="24">
      <c r="A79" s="2" t="s">
        <v>1735</v>
      </c>
      <c r="B79" s="2">
        <f t="shared" si="6"/>
        <v>894</v>
      </c>
      <c r="C79" s="2">
        <f t="shared" si="7"/>
        <v>901</v>
      </c>
      <c r="D79" s="2">
        <v>8</v>
      </c>
      <c r="E79" s="2" t="s">
        <v>374</v>
      </c>
      <c r="F79" s="2" t="s">
        <v>458</v>
      </c>
      <c r="G79" s="2" t="s">
        <v>1736</v>
      </c>
      <c r="H79" s="2"/>
      <c r="I79" s="12">
        <v>97</v>
      </c>
      <c r="J79" s="2" t="str">
        <f>VLOOKUP(I79,'NSCC Reject Reason Codes'!$A$3:$B$615,2,FALSE)</f>
        <v>W8 Certification Date missing/invalid</v>
      </c>
    </row>
    <row r="80" spans="1:10" s="4" customFormat="1" ht="36">
      <c r="A80" s="2" t="s">
        <v>1737</v>
      </c>
      <c r="B80" s="2">
        <f t="shared" si="6"/>
        <v>902</v>
      </c>
      <c r="C80" s="2">
        <f t="shared" si="7"/>
        <v>909</v>
      </c>
      <c r="D80" s="2">
        <v>8</v>
      </c>
      <c r="E80" s="2" t="s">
        <v>374</v>
      </c>
      <c r="F80" s="2" t="s">
        <v>458</v>
      </c>
      <c r="G80" s="2" t="s">
        <v>1738</v>
      </c>
      <c r="H80" s="2"/>
      <c r="I80" s="12">
        <v>98</v>
      </c>
      <c r="J80" s="2" t="str">
        <f>VLOOKUP(I80,'NSCC Reject Reason Codes'!$A$3:$B$615,2,FALSE)</f>
        <v>W8 Expiration Date missing/invalid</v>
      </c>
    </row>
    <row r="81" spans="1:10" s="4" customFormat="1" ht="120">
      <c r="A81" s="2" t="s">
        <v>1739</v>
      </c>
      <c r="B81" s="2">
        <f t="shared" si="6"/>
        <v>910</v>
      </c>
      <c r="C81" s="2">
        <f t="shared" si="7"/>
        <v>910</v>
      </c>
      <c r="D81" s="2">
        <v>1</v>
      </c>
      <c r="E81" s="2" t="s">
        <v>376</v>
      </c>
      <c r="F81" s="2" t="s">
        <v>458</v>
      </c>
      <c r="G81" s="2" t="s">
        <v>1740</v>
      </c>
      <c r="H81" s="2"/>
      <c r="I81" s="12">
        <v>99</v>
      </c>
      <c r="J81" s="2" t="str">
        <f>VLOOKUP(I81,'NSCC Reject Reason Codes'!$A$3:$B$615,2,FALSE)</f>
        <v>W8 Qualified Intermediary Indicator missing/invalid</v>
      </c>
    </row>
    <row r="82" spans="1:10" s="4" customFormat="1" ht="12">
      <c r="A82" s="2" t="s">
        <v>1741</v>
      </c>
      <c r="B82" s="2">
        <f t="shared" si="6"/>
        <v>911</v>
      </c>
      <c r="C82" s="2">
        <f t="shared" si="7"/>
        <v>913</v>
      </c>
      <c r="D82" s="2">
        <v>3</v>
      </c>
      <c r="E82" s="2" t="s">
        <v>376</v>
      </c>
      <c r="F82" s="2" t="s">
        <v>385</v>
      </c>
      <c r="G82" s="2" t="s">
        <v>515</v>
      </c>
      <c r="H82" s="2"/>
      <c r="I82" s="12">
        <v>269</v>
      </c>
      <c r="J82" s="2" t="str">
        <f>VLOOKUP(I82,'NSCC Reject Reason Codes'!$A$3:$B$615,2,FALSE)</f>
        <v>W8 Override Country Code length invalid</v>
      </c>
    </row>
    <row r="83" spans="1:10" s="4" customFormat="1" ht="12">
      <c r="A83" s="2" t="s">
        <v>1742</v>
      </c>
      <c r="B83" s="2">
        <f t="shared" si="6"/>
        <v>914</v>
      </c>
      <c r="C83" s="2">
        <f t="shared" si="7"/>
        <v>921</v>
      </c>
      <c r="D83" s="2">
        <v>8</v>
      </c>
      <c r="E83" s="2" t="s">
        <v>374</v>
      </c>
      <c r="F83" s="2" t="s">
        <v>385</v>
      </c>
      <c r="G83" s="2">
        <v>999.99999000000003</v>
      </c>
      <c r="H83" s="2"/>
      <c r="I83" s="12">
        <v>100</v>
      </c>
      <c r="J83" s="2" t="str">
        <f>VLOOKUP(I83,'NSCC Reject Reason Codes'!$A$3:$B$615,2,FALSE)</f>
        <v xml:space="preserve">W8 Override NRA Special Rate invalid </v>
      </c>
    </row>
    <row r="84" spans="1:10" s="4" customFormat="1" ht="48">
      <c r="A84" s="2" t="s">
        <v>1743</v>
      </c>
      <c r="B84" s="2">
        <f t="shared" si="6"/>
        <v>922</v>
      </c>
      <c r="C84" s="2">
        <f t="shared" si="7"/>
        <v>922</v>
      </c>
      <c r="D84" s="2">
        <v>1</v>
      </c>
      <c r="E84" s="2" t="s">
        <v>374</v>
      </c>
      <c r="F84" s="2" t="s">
        <v>385</v>
      </c>
      <c r="G84" s="2" t="s">
        <v>1744</v>
      </c>
      <c r="H84" s="2"/>
      <c r="I84" s="12">
        <v>101</v>
      </c>
      <c r="J84" s="2" t="str">
        <f>VLOOKUP(I84,'NSCC Reject Reason Codes'!$A$3:$B$615,2,FALSE)</f>
        <v>LOI/ROA/Side Letter Indicator invalid</v>
      </c>
    </row>
    <row r="85" spans="1:10" s="4" customFormat="1" ht="48">
      <c r="A85" s="2" t="s">
        <v>1745</v>
      </c>
      <c r="B85" s="2">
        <f t="shared" si="6"/>
        <v>923</v>
      </c>
      <c r="C85" s="2">
        <f t="shared" si="7"/>
        <v>942</v>
      </c>
      <c r="D85" s="2">
        <v>20</v>
      </c>
      <c r="E85" s="2" t="s">
        <v>376</v>
      </c>
      <c r="F85" s="2" t="s">
        <v>385</v>
      </c>
      <c r="G85" s="2" t="s">
        <v>1746</v>
      </c>
      <c r="H85" s="2"/>
      <c r="I85" s="12">
        <v>270</v>
      </c>
      <c r="J85" s="2" t="str">
        <f>VLOOKUP(I85,'NSCC Reject Reason Codes'!$A$3:$B$615,2,FALSE)</f>
        <v>Side Letter Reference Number invalid</v>
      </c>
    </row>
    <row r="86" spans="1:10" s="4" customFormat="1" ht="108">
      <c r="A86" s="2" t="s">
        <v>1663</v>
      </c>
      <c r="B86" s="2">
        <f t="shared" si="6"/>
        <v>943</v>
      </c>
      <c r="C86" s="2">
        <f t="shared" si="7"/>
        <v>952</v>
      </c>
      <c r="D86" s="2">
        <v>10</v>
      </c>
      <c r="E86" s="2" t="s">
        <v>374</v>
      </c>
      <c r="F86" s="2" t="s">
        <v>458</v>
      </c>
      <c r="G86" s="2" t="s">
        <v>1747</v>
      </c>
      <c r="H86" s="2" t="s">
        <v>1665</v>
      </c>
      <c r="I86" s="12">
        <v>163</v>
      </c>
      <c r="J86" s="2" t="str">
        <f>VLOOKUP(I86,'NSCC Reject Reason Codes'!$A$3:$B$615,2,FALSE)</f>
        <v>Individual CRD/IARD Number missing/invalid</v>
      </c>
    </row>
    <row r="87" spans="1:10" s="4" customFormat="1" ht="12">
      <c r="A87" s="2" t="s">
        <v>503</v>
      </c>
      <c r="B87" s="2">
        <f t="shared" si="6"/>
        <v>953</v>
      </c>
      <c r="C87" s="2">
        <f t="shared" si="7"/>
        <v>958</v>
      </c>
      <c r="D87" s="2">
        <v>6</v>
      </c>
      <c r="E87" s="2" t="s">
        <v>376</v>
      </c>
      <c r="F87" s="2" t="s">
        <v>375</v>
      </c>
      <c r="G87" s="13" t="s">
        <v>504</v>
      </c>
      <c r="H87" s="2"/>
      <c r="I87" s="12"/>
      <c r="J87" s="2"/>
    </row>
    <row r="88" spans="1:10" s="4" customFormat="1" ht="12">
      <c r="A88" s="2" t="s">
        <v>1748</v>
      </c>
      <c r="B88" s="2">
        <f t="shared" si="6"/>
        <v>959</v>
      </c>
      <c r="C88" s="2">
        <f t="shared" si="7"/>
        <v>978</v>
      </c>
      <c r="D88" s="2">
        <v>20</v>
      </c>
      <c r="E88" s="2" t="s">
        <v>376</v>
      </c>
      <c r="F88" s="2" t="s">
        <v>385</v>
      </c>
      <c r="G88" s="2"/>
      <c r="H88" s="2"/>
      <c r="I88" s="12">
        <v>271</v>
      </c>
      <c r="J88" s="2" t="str">
        <f>VLOOKUP(I88,'NSCC Reject Reason Codes'!$A$3:$B$615,2,FALSE)</f>
        <v>LOI Number invalid</v>
      </c>
    </row>
    <row r="89" spans="1:10" s="4" customFormat="1" ht="12">
      <c r="A89" s="2" t="s">
        <v>1749</v>
      </c>
      <c r="B89" s="2">
        <f t="shared" si="6"/>
        <v>979</v>
      </c>
      <c r="C89" s="2">
        <f t="shared" si="7"/>
        <v>994</v>
      </c>
      <c r="D89" s="2">
        <v>16</v>
      </c>
      <c r="E89" s="2" t="s">
        <v>374</v>
      </c>
      <c r="F89" s="2" t="s">
        <v>385</v>
      </c>
      <c r="G89" s="33" t="s">
        <v>465</v>
      </c>
      <c r="H89" s="2" t="s">
        <v>1076</v>
      </c>
      <c r="I89" s="12">
        <v>103</v>
      </c>
      <c r="J89" s="2" t="str">
        <f>VLOOKUP(I89,'NSCC Reject Reason Codes'!$A$3:$B$615,2,FALSE)</f>
        <v>LOI/ROA/Side Letter Value invalid</v>
      </c>
    </row>
    <row r="90" spans="1:10" s="4" customFormat="1" ht="84">
      <c r="A90" s="2" t="s">
        <v>1610</v>
      </c>
      <c r="B90" s="2">
        <f t="shared" si="6"/>
        <v>995</v>
      </c>
      <c r="C90" s="2">
        <f t="shared" si="7"/>
        <v>995</v>
      </c>
      <c r="D90" s="2">
        <v>1</v>
      </c>
      <c r="E90" s="2" t="s">
        <v>376</v>
      </c>
      <c r="F90" s="2" t="s">
        <v>385</v>
      </c>
      <c r="G90" s="2" t="s">
        <v>1611</v>
      </c>
      <c r="H90" s="121" t="s">
        <v>1612</v>
      </c>
      <c r="I90" s="12">
        <v>104</v>
      </c>
      <c r="J90" s="2" t="str">
        <f>VLOOKUP(I90,'NSCC Reject Reason Codes'!$A$3:$B$615,2,FALSE)</f>
        <v>NAV Account Indicator invalid</v>
      </c>
    </row>
    <row r="91" spans="1:10" s="4" customFormat="1" ht="72">
      <c r="A91" s="2" t="s">
        <v>1750</v>
      </c>
      <c r="B91" s="2">
        <f t="shared" si="6"/>
        <v>996</v>
      </c>
      <c r="C91" s="2">
        <f t="shared" si="7"/>
        <v>1004</v>
      </c>
      <c r="D91" s="2">
        <v>9</v>
      </c>
      <c r="E91" s="2" t="s">
        <v>376</v>
      </c>
      <c r="F91" s="2" t="s">
        <v>385</v>
      </c>
      <c r="G91" s="2"/>
      <c r="H91" s="2" t="s">
        <v>1751</v>
      </c>
      <c r="I91" s="12">
        <v>111</v>
      </c>
      <c r="J91" s="2" t="str">
        <f>VLOOKUP(I91,'NSCC Reject Reason Codes'!$A$3:$B$615,2,FALSE)</f>
        <v xml:space="preserve">ABA Routing Number missing/invalid </v>
      </c>
    </row>
    <row r="92" spans="1:10" s="4" customFormat="1" ht="36">
      <c r="A92" s="2" t="s">
        <v>1752</v>
      </c>
      <c r="B92" s="2">
        <f t="shared" si="6"/>
        <v>1005</v>
      </c>
      <c r="C92" s="2">
        <f t="shared" si="7"/>
        <v>1024</v>
      </c>
      <c r="D92" s="2">
        <v>20</v>
      </c>
      <c r="E92" s="2" t="s">
        <v>376</v>
      </c>
      <c r="F92" s="2" t="s">
        <v>385</v>
      </c>
      <c r="G92" s="2"/>
      <c r="H92" s="2" t="s">
        <v>1753</v>
      </c>
      <c r="I92" s="12">
        <v>112</v>
      </c>
      <c r="J92" s="2" t="str">
        <f>VLOOKUP(I92,'NSCC Reject Reason Codes'!$A$3:$B$615,2,FALSE)</f>
        <v>ACH Account Number missing/invalid</v>
      </c>
    </row>
    <row r="93" spans="1:10" s="4" customFormat="1" ht="36">
      <c r="A93" s="2" t="s">
        <v>1754</v>
      </c>
      <c r="B93" s="2">
        <f t="shared" si="6"/>
        <v>1025</v>
      </c>
      <c r="C93" s="2">
        <f t="shared" si="7"/>
        <v>1059</v>
      </c>
      <c r="D93" s="2">
        <v>35</v>
      </c>
      <c r="E93" s="2" t="s">
        <v>376</v>
      </c>
      <c r="F93" s="2" t="s">
        <v>385</v>
      </c>
      <c r="G93" s="2" t="s">
        <v>398</v>
      </c>
      <c r="H93" s="2" t="s">
        <v>1753</v>
      </c>
      <c r="I93" s="12">
        <v>113</v>
      </c>
      <c r="J93" s="2" t="str">
        <f>VLOOKUP(I93,'NSCC Reject Reason Codes'!$A$3:$B$615,2,FALSE)</f>
        <v>ACH Account Name missing</v>
      </c>
    </row>
    <row r="94" spans="1:10" s="4" customFormat="1" ht="24">
      <c r="A94" s="2" t="s">
        <v>1755</v>
      </c>
      <c r="B94" s="2">
        <f t="shared" si="6"/>
        <v>1060</v>
      </c>
      <c r="C94" s="2">
        <f t="shared" si="7"/>
        <v>1060</v>
      </c>
      <c r="D94" s="2">
        <v>1</v>
      </c>
      <c r="E94" s="2" t="s">
        <v>376</v>
      </c>
      <c r="F94" s="2" t="s">
        <v>385</v>
      </c>
      <c r="G94" s="2" t="s">
        <v>1756</v>
      </c>
      <c r="H94" s="2"/>
      <c r="I94" s="12">
        <v>115</v>
      </c>
      <c r="J94" s="2" t="str">
        <f>VLOOKUP(I94,'NSCC Reject Reason Codes'!$A$3:$B$615,2,FALSE)</f>
        <v>Beneficiary Designation missing/invalid</v>
      </c>
    </row>
    <row r="95" spans="1:10" s="4" customFormat="1" ht="12">
      <c r="A95" s="2" t="s">
        <v>1757</v>
      </c>
      <c r="B95" s="2">
        <f t="shared" si="6"/>
        <v>1061</v>
      </c>
      <c r="C95" s="2">
        <f t="shared" si="7"/>
        <v>1066</v>
      </c>
      <c r="D95" s="2">
        <v>6</v>
      </c>
      <c r="E95" s="2" t="s">
        <v>374</v>
      </c>
      <c r="F95" s="2" t="s">
        <v>385</v>
      </c>
      <c r="G95" s="2">
        <v>999.99900000000002</v>
      </c>
      <c r="H95" s="2"/>
      <c r="I95" s="12">
        <v>116</v>
      </c>
      <c r="J95" s="2" t="str">
        <f>VLOOKUP(I95,'NSCC Reject Reason Codes'!$A$3:$B$615,2,FALSE)</f>
        <v>Beneficiary Asset % missing/invalid</v>
      </c>
    </row>
    <row r="96" spans="1:10" s="4" customFormat="1" ht="12">
      <c r="A96" s="2" t="s">
        <v>1758</v>
      </c>
      <c r="B96" s="2">
        <f t="shared" si="6"/>
        <v>1067</v>
      </c>
      <c r="C96" s="2">
        <f t="shared" si="7"/>
        <v>1101</v>
      </c>
      <c r="D96" s="2">
        <v>35</v>
      </c>
      <c r="E96" s="2" t="s">
        <v>376</v>
      </c>
      <c r="F96" s="2" t="s">
        <v>385</v>
      </c>
      <c r="G96" s="2" t="s">
        <v>398</v>
      </c>
      <c r="H96" s="2"/>
      <c r="I96" s="12">
        <v>117</v>
      </c>
      <c r="J96" s="2" t="str">
        <f>VLOOKUP(I96,'NSCC Reject Reason Codes'!$A$3:$B$615,2,FALSE)</f>
        <v>Beneficiary Name missing</v>
      </c>
    </row>
    <row r="97" spans="1:10" s="4" customFormat="1" ht="12">
      <c r="A97" s="2" t="s">
        <v>1759</v>
      </c>
      <c r="B97" s="2">
        <f t="shared" si="6"/>
        <v>1102</v>
      </c>
      <c r="C97" s="2">
        <f t="shared" si="7"/>
        <v>1110</v>
      </c>
      <c r="D97" s="2">
        <v>9</v>
      </c>
      <c r="E97" s="2" t="s">
        <v>374</v>
      </c>
      <c r="F97" s="2" t="s">
        <v>385</v>
      </c>
      <c r="G97" s="52" t="s">
        <v>972</v>
      </c>
      <c r="H97" s="2"/>
      <c r="I97" s="12">
        <v>284</v>
      </c>
      <c r="J97" s="2" t="str">
        <f>VLOOKUP(I97,'NSCC Reject Reason Codes'!$A$3:$B$615,2,FALSE)</f>
        <v xml:space="preserve">Beneficiary SSN invalid  </v>
      </c>
    </row>
    <row r="98" spans="1:10" s="4" customFormat="1" ht="156">
      <c r="A98" s="2" t="s">
        <v>1760</v>
      </c>
      <c r="B98" s="2">
        <f t="shared" si="6"/>
        <v>1111</v>
      </c>
      <c r="C98" s="2">
        <f t="shared" si="7"/>
        <v>1112</v>
      </c>
      <c r="D98" s="2">
        <v>2</v>
      </c>
      <c r="E98" s="2" t="s">
        <v>376</v>
      </c>
      <c r="F98" s="2" t="s">
        <v>385</v>
      </c>
      <c r="G98" s="2" t="s">
        <v>1761</v>
      </c>
      <c r="H98" s="2"/>
      <c r="I98" s="12">
        <v>118</v>
      </c>
      <c r="J98" s="2" t="str">
        <f>VLOOKUP(I98,'NSCC Reject Reason Codes'!$A$3:$B$615,2,FALSE)</f>
        <v>Beneficiary Relationship invalid</v>
      </c>
    </row>
    <row r="99" spans="1:10" s="4" customFormat="1" ht="12">
      <c r="A99" s="2" t="s">
        <v>1762</v>
      </c>
      <c r="B99" s="2">
        <f t="shared" si="6"/>
        <v>1113</v>
      </c>
      <c r="C99" s="2">
        <f t="shared" si="7"/>
        <v>1120</v>
      </c>
      <c r="D99" s="2">
        <v>8</v>
      </c>
      <c r="E99" s="2" t="s">
        <v>374</v>
      </c>
      <c r="F99" s="2" t="s">
        <v>385</v>
      </c>
      <c r="G99" s="2" t="s">
        <v>450</v>
      </c>
      <c r="H99" s="2"/>
      <c r="I99" s="12">
        <v>119</v>
      </c>
      <c r="J99" s="2" t="str">
        <f>VLOOKUP(I99,'NSCC Reject Reason Codes'!$A$3:$B$615,2,FALSE)</f>
        <v>Beneficiary DOB invalid</v>
      </c>
    </row>
    <row r="100" spans="1:10" s="4" customFormat="1" ht="409.5">
      <c r="A100" s="2" t="s">
        <v>1763</v>
      </c>
      <c r="B100" s="2">
        <f t="shared" si="6"/>
        <v>1121</v>
      </c>
      <c r="C100" s="2">
        <f t="shared" si="7"/>
        <v>1122</v>
      </c>
      <c r="D100" s="2">
        <v>2</v>
      </c>
      <c r="E100" s="2" t="s">
        <v>376</v>
      </c>
      <c r="F100" s="2" t="s">
        <v>385</v>
      </c>
      <c r="G100" s="2" t="s">
        <v>1764</v>
      </c>
      <c r="H100" s="2" t="s">
        <v>1765</v>
      </c>
      <c r="I100" s="10">
        <v>555</v>
      </c>
      <c r="J100" s="2" t="str">
        <f>VLOOKUP(I100,'NSCC Reject Reason Codes'!$A$3:$B$615,2,FALSE)</f>
        <v>Chapter 4 Status Code Invalid</v>
      </c>
    </row>
    <row r="101" spans="1:10" s="4" customFormat="1" ht="36">
      <c r="A101" s="2" t="s">
        <v>1766</v>
      </c>
      <c r="B101" s="4">
        <f t="shared" si="6"/>
        <v>1123</v>
      </c>
      <c r="C101" s="4">
        <f t="shared" si="7"/>
        <v>1147</v>
      </c>
      <c r="D101" s="4">
        <v>25</v>
      </c>
      <c r="E101" s="2" t="s">
        <v>376</v>
      </c>
      <c r="F101" s="4" t="s">
        <v>385</v>
      </c>
      <c r="G101" s="4" t="s">
        <v>956</v>
      </c>
      <c r="H101" s="2" t="s">
        <v>1767</v>
      </c>
      <c r="I101" s="10">
        <v>557</v>
      </c>
      <c r="J101" s="2" t="str">
        <f>VLOOKUP(I101,'NSCC Reject Reason Codes'!$A$3:$B$615,2,FALSE)</f>
        <v>Global Intermediary Identification Number Invalid</v>
      </c>
    </row>
    <row r="102" spans="1:10" s="4" customFormat="1" ht="12">
      <c r="A102" s="4" t="s">
        <v>1768</v>
      </c>
      <c r="B102" s="4">
        <f t="shared" ref="B102:B133" si="8">$C101+1</f>
        <v>1148</v>
      </c>
      <c r="C102" s="4">
        <f t="shared" ref="C102:C133" si="9">$B102+$D102-1</f>
        <v>1172</v>
      </c>
      <c r="D102" s="4">
        <v>25</v>
      </c>
      <c r="E102" s="2" t="s">
        <v>376</v>
      </c>
      <c r="F102" s="4" t="s">
        <v>385</v>
      </c>
      <c r="G102" s="4" t="s">
        <v>956</v>
      </c>
      <c r="H102" s="2" t="s">
        <v>1769</v>
      </c>
      <c r="I102" s="10">
        <v>558</v>
      </c>
      <c r="J102" s="2" t="str">
        <f>VLOOKUP(I102,'NSCC Reject Reason Codes'!$A$3:$B$615,2,FALSE)</f>
        <v>Underlying Client's Foreign Tax ID Invalid</v>
      </c>
    </row>
    <row r="103" spans="1:10" s="4" customFormat="1" ht="48">
      <c r="A103" s="2" t="s">
        <v>1770</v>
      </c>
      <c r="B103" s="2">
        <f t="shared" si="8"/>
        <v>1173</v>
      </c>
      <c r="C103" s="2">
        <f t="shared" si="9"/>
        <v>1180</v>
      </c>
      <c r="D103" s="2">
        <v>8</v>
      </c>
      <c r="E103" s="2" t="s">
        <v>374</v>
      </c>
      <c r="F103" s="2" t="s">
        <v>385</v>
      </c>
      <c r="G103" s="2" t="s">
        <v>1771</v>
      </c>
      <c r="H103" s="2" t="s">
        <v>1772</v>
      </c>
      <c r="I103" s="10">
        <v>556</v>
      </c>
      <c r="J103" s="2" t="str">
        <f>VLOOKUP(I103,'NSCC Reject Reason Codes'!$A$3:$B$615,2,FALSE)</f>
        <v>FATCA Override Special Rate Invalid</v>
      </c>
    </row>
    <row r="104" spans="1:10" s="4" customFormat="1" ht="108">
      <c r="A104" s="2" t="s">
        <v>883</v>
      </c>
      <c r="B104" s="2">
        <f t="shared" si="8"/>
        <v>1181</v>
      </c>
      <c r="C104" s="2">
        <f t="shared" si="9"/>
        <v>1188</v>
      </c>
      <c r="D104" s="2">
        <v>8</v>
      </c>
      <c r="E104" s="2" t="s">
        <v>374</v>
      </c>
      <c r="F104" s="2" t="s">
        <v>385</v>
      </c>
      <c r="G104" s="2" t="s">
        <v>1666</v>
      </c>
      <c r="H104" s="2" t="s">
        <v>1773</v>
      </c>
      <c r="I104" s="10">
        <v>425</v>
      </c>
      <c r="J104" s="2" t="str">
        <f>VLOOKUP(I104,'NSCC Reject Reason Codes'!$A$3:$B$615,2,FALSE)</f>
        <v>Trade Date/Dealing Date – (Calendar Date) missing/invalid</v>
      </c>
    </row>
    <row r="105" spans="1:10" s="4" customFormat="1" ht="72">
      <c r="A105" s="2" t="s">
        <v>1668</v>
      </c>
      <c r="B105" s="2">
        <f t="shared" si="8"/>
        <v>1189</v>
      </c>
      <c r="C105" s="2">
        <f t="shared" si="9"/>
        <v>1204</v>
      </c>
      <c r="D105" s="2">
        <v>16</v>
      </c>
      <c r="E105" s="2" t="s">
        <v>374</v>
      </c>
      <c r="F105" s="2" t="s">
        <v>458</v>
      </c>
      <c r="G105" s="33" t="s">
        <v>1669</v>
      </c>
      <c r="H105" s="125" t="s">
        <v>1670</v>
      </c>
      <c r="I105" s="10">
        <v>143</v>
      </c>
      <c r="J105" s="2" t="str">
        <f>VLOOKUP(I105,'NSCC Reject Reason Codes'!$A$3:$B$615,2,FALSE)</f>
        <v xml:space="preserve">Gross Amount of Trade missing/invalid  </v>
      </c>
    </row>
    <row r="106" spans="1:10" s="4" customFormat="1" ht="36">
      <c r="A106" s="2" t="s">
        <v>1671</v>
      </c>
      <c r="B106" s="2">
        <f t="shared" si="8"/>
        <v>1205</v>
      </c>
      <c r="C106" s="2">
        <f t="shared" si="9"/>
        <v>1205</v>
      </c>
      <c r="D106" s="2">
        <v>1</v>
      </c>
      <c r="E106" s="2" t="s">
        <v>376</v>
      </c>
      <c r="F106" s="2" t="s">
        <v>385</v>
      </c>
      <c r="G106" s="2" t="s">
        <v>447</v>
      </c>
      <c r="H106" s="110" t="s">
        <v>1672</v>
      </c>
      <c r="I106" s="10">
        <v>428</v>
      </c>
      <c r="J106" s="2" t="str">
        <f>VLOOKUP(I106,'NSCC Reject Reason Codes'!$A$3:$B$615,2,FALSE)</f>
        <v>Accredited Investor Indicator invalid</v>
      </c>
    </row>
    <row r="107" spans="1:10" s="4" customFormat="1" ht="36">
      <c r="A107" s="2" t="s">
        <v>1673</v>
      </c>
      <c r="B107" s="2">
        <f t="shared" si="8"/>
        <v>1206</v>
      </c>
      <c r="C107" s="2">
        <f t="shared" si="9"/>
        <v>1206</v>
      </c>
      <c r="D107" s="2">
        <v>1</v>
      </c>
      <c r="E107" s="2" t="s">
        <v>376</v>
      </c>
      <c r="F107" s="2" t="s">
        <v>385</v>
      </c>
      <c r="G107" s="2" t="s">
        <v>447</v>
      </c>
      <c r="H107" s="110" t="s">
        <v>1674</v>
      </c>
      <c r="I107" s="10">
        <v>440</v>
      </c>
      <c r="J107" s="2" t="str">
        <f>VLOOKUP(I107,'NSCC Reject Reason Codes'!$A$3:$B$615,2,FALSE)</f>
        <v>Qualified Client Indicator invalid</v>
      </c>
    </row>
    <row r="108" spans="1:10" s="4" customFormat="1" ht="36">
      <c r="A108" s="2" t="s">
        <v>1675</v>
      </c>
      <c r="B108" s="2">
        <f t="shared" si="8"/>
        <v>1207</v>
      </c>
      <c r="C108" s="2">
        <f t="shared" si="9"/>
        <v>1207</v>
      </c>
      <c r="D108" s="2">
        <v>1</v>
      </c>
      <c r="E108" s="2" t="s">
        <v>376</v>
      </c>
      <c r="F108" s="2" t="s">
        <v>385</v>
      </c>
      <c r="G108" s="2" t="s">
        <v>447</v>
      </c>
      <c r="H108" s="110" t="s">
        <v>1676</v>
      </c>
      <c r="I108" s="10">
        <v>509</v>
      </c>
      <c r="J108" s="2" t="str">
        <f>VLOOKUP(I108,'NSCC Reject Reason Codes'!$A$3:$B$615,2,FALSE)</f>
        <v>Qualified Purchaser Indicator invalid</v>
      </c>
    </row>
    <row r="109" spans="1:10" s="4" customFormat="1" ht="36">
      <c r="A109" s="2" t="s">
        <v>1677</v>
      </c>
      <c r="B109" s="2">
        <f t="shared" si="8"/>
        <v>1208</v>
      </c>
      <c r="C109" s="2">
        <f t="shared" si="9"/>
        <v>1208</v>
      </c>
      <c r="D109" s="2">
        <v>1</v>
      </c>
      <c r="E109" s="2" t="s">
        <v>376</v>
      </c>
      <c r="F109" s="2" t="s">
        <v>385</v>
      </c>
      <c r="G109" s="2" t="s">
        <v>447</v>
      </c>
      <c r="H109" s="110" t="s">
        <v>1678</v>
      </c>
      <c r="I109" s="10">
        <v>577</v>
      </c>
      <c r="J109" s="2" t="str">
        <f>VLOOKUP(I109,'NSCC Reject Reason Codes'!$A$3:$B$615,2,FALSE)</f>
        <v>Qualified Institutional Buyer Indicator invalid</v>
      </c>
    </row>
    <row r="110" spans="1:10" s="4" customFormat="1" ht="12">
      <c r="A110" s="2" t="s">
        <v>1679</v>
      </c>
      <c r="B110" s="2">
        <f t="shared" si="8"/>
        <v>1209</v>
      </c>
      <c r="C110" s="2">
        <f t="shared" si="9"/>
        <v>1210</v>
      </c>
      <c r="D110" s="2">
        <v>2</v>
      </c>
      <c r="E110" s="2" t="s">
        <v>376</v>
      </c>
      <c r="F110" s="2" t="s">
        <v>385</v>
      </c>
      <c r="G110" s="2" t="s">
        <v>1774</v>
      </c>
      <c r="H110" s="110" t="s">
        <v>1681</v>
      </c>
      <c r="I110" s="10">
        <v>578</v>
      </c>
      <c r="J110" s="2" t="str">
        <f>VLOOKUP(I110,'NSCC Reject Reason Codes'!$A$3:$B$615,2,FALSE)</f>
        <v>State of Sale invalid</v>
      </c>
    </row>
    <row r="111" spans="1:10" s="4" customFormat="1" ht="12">
      <c r="A111" s="2" t="s">
        <v>503</v>
      </c>
      <c r="B111" s="2">
        <f t="shared" si="8"/>
        <v>1211</v>
      </c>
      <c r="C111" s="2">
        <f t="shared" si="9"/>
        <v>1220</v>
      </c>
      <c r="D111" s="2">
        <v>10</v>
      </c>
      <c r="E111" s="2" t="s">
        <v>376</v>
      </c>
      <c r="F111" s="2" t="s">
        <v>375</v>
      </c>
      <c r="G111" s="2" t="s">
        <v>504</v>
      </c>
      <c r="H111" s="2"/>
      <c r="I111" s="12" t="s">
        <v>744</v>
      </c>
      <c r="J111" s="2"/>
    </row>
    <row r="112" spans="1:10" s="4" customFormat="1" ht="180">
      <c r="A112" s="2" t="s">
        <v>1775</v>
      </c>
      <c r="B112" s="2">
        <f t="shared" si="8"/>
        <v>1221</v>
      </c>
      <c r="C112" s="2">
        <f t="shared" si="9"/>
        <v>1222</v>
      </c>
      <c r="D112" s="2">
        <v>2</v>
      </c>
      <c r="E112" s="2" t="s">
        <v>376</v>
      </c>
      <c r="F112" s="2" t="s">
        <v>1776</v>
      </c>
      <c r="G112" s="2" t="s">
        <v>1777</v>
      </c>
      <c r="H112" s="2" t="s">
        <v>744</v>
      </c>
      <c r="I112" s="12">
        <v>91</v>
      </c>
      <c r="J112" s="2" t="str">
        <f>VLOOKUP(I112,'NSCC Reject Reason Codes'!$A$3:$B$615,2,FALSE)</f>
        <v>Address Type missing/invalid</v>
      </c>
    </row>
    <row r="113" spans="1:10" s="4" customFormat="1" ht="12">
      <c r="A113" s="2" t="s">
        <v>1778</v>
      </c>
      <c r="B113" s="2">
        <f t="shared" si="8"/>
        <v>1223</v>
      </c>
      <c r="C113" s="2">
        <f t="shared" si="9"/>
        <v>1257</v>
      </c>
      <c r="D113" s="2">
        <v>35</v>
      </c>
      <c r="E113" s="2" t="s">
        <v>376</v>
      </c>
      <c r="F113" s="2" t="s">
        <v>375</v>
      </c>
      <c r="G113" s="2" t="s">
        <v>956</v>
      </c>
      <c r="H113" s="2"/>
      <c r="I113" s="12">
        <v>92</v>
      </c>
      <c r="J113" s="2" t="str">
        <f>VLOOKUP(I113,'NSCC Reject Reason Codes'!$A$3:$B$615,2,FALSE)</f>
        <v>Address of Record Line1 missing</v>
      </c>
    </row>
    <row r="114" spans="1:10" s="4" customFormat="1" ht="12">
      <c r="A114" s="2" t="s">
        <v>1779</v>
      </c>
      <c r="B114" s="2">
        <f t="shared" si="8"/>
        <v>1258</v>
      </c>
      <c r="C114" s="2">
        <f t="shared" si="9"/>
        <v>1292</v>
      </c>
      <c r="D114" s="2">
        <v>35</v>
      </c>
      <c r="E114" s="2" t="s">
        <v>376</v>
      </c>
      <c r="F114" s="2" t="s">
        <v>385</v>
      </c>
      <c r="G114" s="2" t="s">
        <v>956</v>
      </c>
      <c r="H114" s="2"/>
      <c r="I114" s="12">
        <v>252</v>
      </c>
      <c r="J114" s="2" t="str">
        <f>VLOOKUP(I114,'NSCC Reject Reason Codes'!$A$3:$B$615,2,FALSE)</f>
        <v>Address of Record Line 2 length invalid</v>
      </c>
    </row>
    <row r="115" spans="1:10" s="4" customFormat="1" ht="12">
      <c r="A115" s="2" t="s">
        <v>1780</v>
      </c>
      <c r="B115" s="2">
        <f t="shared" si="8"/>
        <v>1293</v>
      </c>
      <c r="C115" s="2">
        <f t="shared" si="9"/>
        <v>1327</v>
      </c>
      <c r="D115" s="2">
        <v>35</v>
      </c>
      <c r="E115" s="2" t="s">
        <v>376</v>
      </c>
      <c r="F115" s="2" t="s">
        <v>385</v>
      </c>
      <c r="G115" s="2" t="s">
        <v>956</v>
      </c>
      <c r="H115" s="2"/>
      <c r="I115" s="12">
        <v>253</v>
      </c>
      <c r="J115" s="2" t="str">
        <f>VLOOKUP(I115,'NSCC Reject Reason Codes'!$A$3:$B$615,2,FALSE)</f>
        <v>Address of Record Line 3 length invalid</v>
      </c>
    </row>
    <row r="116" spans="1:10" s="4" customFormat="1" ht="12">
      <c r="A116" s="2" t="s">
        <v>1781</v>
      </c>
      <c r="B116" s="2">
        <f t="shared" si="8"/>
        <v>1328</v>
      </c>
      <c r="C116" s="2">
        <f t="shared" si="9"/>
        <v>1362</v>
      </c>
      <c r="D116" s="2">
        <v>35</v>
      </c>
      <c r="E116" s="2" t="s">
        <v>376</v>
      </c>
      <c r="F116" s="2" t="s">
        <v>385</v>
      </c>
      <c r="G116" s="2" t="s">
        <v>956</v>
      </c>
      <c r="H116" s="2"/>
      <c r="I116" s="12">
        <v>254</v>
      </c>
      <c r="J116" s="2" t="str">
        <f>VLOOKUP(I116,'NSCC Reject Reason Codes'!$A$3:$B$615,2,FALSE)</f>
        <v>Address of Record Line 4 length invalid</v>
      </c>
    </row>
    <row r="117" spans="1:10" s="4" customFormat="1" ht="12">
      <c r="A117" s="2" t="s">
        <v>1782</v>
      </c>
      <c r="B117" s="2">
        <f t="shared" si="8"/>
        <v>1363</v>
      </c>
      <c r="C117" s="2">
        <f t="shared" si="9"/>
        <v>1397</v>
      </c>
      <c r="D117" s="2">
        <v>35</v>
      </c>
      <c r="E117" s="2" t="s">
        <v>376</v>
      </c>
      <c r="F117" s="2" t="s">
        <v>385</v>
      </c>
      <c r="G117" s="2" t="s">
        <v>956</v>
      </c>
      <c r="H117" s="2"/>
      <c r="I117" s="12">
        <v>255</v>
      </c>
      <c r="J117" s="2" t="str">
        <f>VLOOKUP(I117,'NSCC Reject Reason Codes'!$A$3:$B$615,2,FALSE)</f>
        <v>Address of Record Line 5 length invalid</v>
      </c>
    </row>
    <row r="118" spans="1:10" s="4" customFormat="1" ht="12">
      <c r="A118" s="2" t="s">
        <v>1783</v>
      </c>
      <c r="B118" s="2">
        <f t="shared" si="8"/>
        <v>1398</v>
      </c>
      <c r="C118" s="2">
        <f t="shared" si="9"/>
        <v>1408</v>
      </c>
      <c r="D118" s="2">
        <v>11</v>
      </c>
      <c r="E118" s="2" t="s">
        <v>376</v>
      </c>
      <c r="F118" s="2" t="s">
        <v>375</v>
      </c>
      <c r="G118" s="2" t="s">
        <v>956</v>
      </c>
      <c r="H118" s="2"/>
      <c r="I118" s="12">
        <v>93</v>
      </c>
      <c r="J118" s="2" t="str">
        <f>VLOOKUP(I118,'NSCC Reject Reason Codes'!$A$3:$B$615,2,FALSE)</f>
        <v>Zip missing/invalid</v>
      </c>
    </row>
    <row r="119" spans="1:10" s="4" customFormat="1" ht="12">
      <c r="A119" s="2" t="s">
        <v>1784</v>
      </c>
      <c r="B119" s="2">
        <f t="shared" si="8"/>
        <v>1409</v>
      </c>
      <c r="C119" s="2">
        <f t="shared" si="9"/>
        <v>1411</v>
      </c>
      <c r="D119" s="2">
        <v>3</v>
      </c>
      <c r="E119" s="2" t="s">
        <v>376</v>
      </c>
      <c r="F119" s="2" t="s">
        <v>375</v>
      </c>
      <c r="G119" s="2" t="s">
        <v>515</v>
      </c>
      <c r="H119" s="2"/>
      <c r="I119" s="12">
        <v>94</v>
      </c>
      <c r="J119" s="2" t="str">
        <f>VLOOKUP(I119,'NSCC Reject Reason Codes'!$A$3:$B$615,2,FALSE)</f>
        <v>Country missing/invalid</v>
      </c>
    </row>
    <row r="120" spans="1:10" s="4" customFormat="1" ht="12">
      <c r="A120" s="2" t="s">
        <v>1785</v>
      </c>
      <c r="B120" s="2">
        <f t="shared" si="8"/>
        <v>1412</v>
      </c>
      <c r="C120" s="2">
        <f t="shared" si="9"/>
        <v>1427</v>
      </c>
      <c r="D120" s="2">
        <v>16</v>
      </c>
      <c r="E120" s="2" t="s">
        <v>376</v>
      </c>
      <c r="F120" s="2" t="s">
        <v>385</v>
      </c>
      <c r="G120" s="2" t="s">
        <v>1786</v>
      </c>
      <c r="H120" s="2"/>
      <c r="I120" s="12">
        <v>257</v>
      </c>
      <c r="J120" s="2" t="str">
        <f>VLOOKUP(I120,'NSCC Reject Reason Codes'!$A$3:$B$615,2,FALSE)</f>
        <v>Phone Number length invalid</v>
      </c>
    </row>
    <row r="121" spans="1:10" s="4" customFormat="1" ht="48">
      <c r="A121" s="2" t="s">
        <v>1787</v>
      </c>
      <c r="B121" s="2">
        <f t="shared" si="8"/>
        <v>1428</v>
      </c>
      <c r="C121" s="2">
        <f t="shared" si="9"/>
        <v>1527</v>
      </c>
      <c r="D121" s="2">
        <v>100</v>
      </c>
      <c r="E121" s="2" t="s">
        <v>376</v>
      </c>
      <c r="F121" s="185" t="s">
        <v>3201</v>
      </c>
      <c r="G121" s="2" t="s">
        <v>1788</v>
      </c>
      <c r="H121" s="2"/>
      <c r="I121" s="12">
        <v>472</v>
      </c>
      <c r="J121" s="2" t="str">
        <f>VLOOKUP(I121,'NSCC Reject Reason Codes'!$A$3:$B$615,2,FALSE)</f>
        <v>Email Address of Record 1 missing/invalid</v>
      </c>
    </row>
    <row r="122" spans="1:10" s="4" customFormat="1" ht="192">
      <c r="A122" s="2" t="s">
        <v>1789</v>
      </c>
      <c r="B122" s="2">
        <f t="shared" si="8"/>
        <v>1528</v>
      </c>
      <c r="C122" s="2">
        <f t="shared" si="9"/>
        <v>1529</v>
      </c>
      <c r="D122" s="2">
        <v>2</v>
      </c>
      <c r="E122" s="2" t="s">
        <v>376</v>
      </c>
      <c r="F122" s="2" t="s">
        <v>1790</v>
      </c>
      <c r="G122" s="2" t="s">
        <v>1791</v>
      </c>
      <c r="H122" s="2"/>
      <c r="I122" s="12">
        <v>91</v>
      </c>
      <c r="J122" s="2" t="str">
        <f>VLOOKUP(I122,'NSCC Reject Reason Codes'!$A$3:$B$615,2,FALSE)</f>
        <v>Address Type missing/invalid</v>
      </c>
    </row>
    <row r="123" spans="1:10" s="4" customFormat="1" ht="36">
      <c r="A123" s="2" t="s">
        <v>1792</v>
      </c>
      <c r="B123" s="2">
        <f t="shared" si="8"/>
        <v>1530</v>
      </c>
      <c r="C123" s="2">
        <f t="shared" si="9"/>
        <v>1564</v>
      </c>
      <c r="D123" s="2">
        <v>35</v>
      </c>
      <c r="E123" s="2" t="s">
        <v>376</v>
      </c>
      <c r="F123" s="2" t="s">
        <v>458</v>
      </c>
      <c r="G123" s="2" t="s">
        <v>1793</v>
      </c>
      <c r="H123" s="2"/>
      <c r="I123" s="12">
        <v>92</v>
      </c>
      <c r="J123" s="2" t="str">
        <f>VLOOKUP(I123,'NSCC Reject Reason Codes'!$A$3:$B$615,2,FALSE)</f>
        <v>Address of Record Line1 missing</v>
      </c>
    </row>
    <row r="124" spans="1:10" s="4" customFormat="1" ht="12">
      <c r="A124" s="2" t="s">
        <v>1794</v>
      </c>
      <c r="B124" s="2">
        <f t="shared" si="8"/>
        <v>1565</v>
      </c>
      <c r="C124" s="2">
        <f t="shared" si="9"/>
        <v>1599</v>
      </c>
      <c r="D124" s="2">
        <v>35</v>
      </c>
      <c r="E124" s="2" t="s">
        <v>376</v>
      </c>
      <c r="F124" s="2" t="s">
        <v>385</v>
      </c>
      <c r="G124" s="2" t="s">
        <v>956</v>
      </c>
      <c r="H124" s="2"/>
      <c r="I124" s="12">
        <v>252</v>
      </c>
      <c r="J124" s="2" t="str">
        <f>VLOOKUP(I124,'NSCC Reject Reason Codes'!$A$3:$B$615,2,FALSE)</f>
        <v>Address of Record Line 2 length invalid</v>
      </c>
    </row>
    <row r="125" spans="1:10" s="4" customFormat="1" ht="12">
      <c r="A125" s="2" t="s">
        <v>1795</v>
      </c>
      <c r="B125" s="2">
        <f t="shared" si="8"/>
        <v>1600</v>
      </c>
      <c r="C125" s="2">
        <f t="shared" si="9"/>
        <v>1634</v>
      </c>
      <c r="D125" s="2">
        <v>35</v>
      </c>
      <c r="E125" s="2" t="s">
        <v>376</v>
      </c>
      <c r="F125" s="2" t="s">
        <v>385</v>
      </c>
      <c r="G125" s="2" t="s">
        <v>956</v>
      </c>
      <c r="H125" s="2"/>
      <c r="I125" s="12">
        <v>253</v>
      </c>
      <c r="J125" s="2" t="str">
        <f>VLOOKUP(I125,'NSCC Reject Reason Codes'!$A$3:$B$615,2,FALSE)</f>
        <v>Address of Record Line 3 length invalid</v>
      </c>
    </row>
    <row r="126" spans="1:10" s="4" customFormat="1" ht="12">
      <c r="A126" s="2" t="s">
        <v>1796</v>
      </c>
      <c r="B126" s="2">
        <f t="shared" si="8"/>
        <v>1635</v>
      </c>
      <c r="C126" s="2">
        <f t="shared" si="9"/>
        <v>1669</v>
      </c>
      <c r="D126" s="2">
        <v>35</v>
      </c>
      <c r="E126" s="2" t="s">
        <v>376</v>
      </c>
      <c r="F126" s="2" t="s">
        <v>385</v>
      </c>
      <c r="G126" s="2" t="s">
        <v>956</v>
      </c>
      <c r="H126" s="2"/>
      <c r="I126" s="12">
        <v>254</v>
      </c>
      <c r="J126" s="2" t="str">
        <f>VLOOKUP(I126,'NSCC Reject Reason Codes'!$A$3:$B$615,2,FALSE)</f>
        <v>Address of Record Line 4 length invalid</v>
      </c>
    </row>
    <row r="127" spans="1:10" s="4" customFormat="1" ht="12">
      <c r="A127" s="2" t="s">
        <v>1797</v>
      </c>
      <c r="B127" s="2">
        <f t="shared" si="8"/>
        <v>1670</v>
      </c>
      <c r="C127" s="2">
        <f t="shared" si="9"/>
        <v>1704</v>
      </c>
      <c r="D127" s="2">
        <v>35</v>
      </c>
      <c r="E127" s="2" t="s">
        <v>376</v>
      </c>
      <c r="F127" s="2" t="s">
        <v>385</v>
      </c>
      <c r="G127" s="2" t="s">
        <v>956</v>
      </c>
      <c r="H127" s="2"/>
      <c r="I127" s="12">
        <v>255</v>
      </c>
      <c r="J127" s="2" t="str">
        <f>VLOOKUP(I127,'NSCC Reject Reason Codes'!$A$3:$B$615,2,FALSE)</f>
        <v>Address of Record Line 5 length invalid</v>
      </c>
    </row>
    <row r="128" spans="1:10" s="4" customFormat="1" ht="36">
      <c r="A128" s="2" t="s">
        <v>1798</v>
      </c>
      <c r="B128" s="2">
        <f t="shared" si="8"/>
        <v>1705</v>
      </c>
      <c r="C128" s="2">
        <f t="shared" si="9"/>
        <v>1715</v>
      </c>
      <c r="D128" s="2">
        <v>11</v>
      </c>
      <c r="E128" s="2" t="s">
        <v>376</v>
      </c>
      <c r="F128" s="2" t="s">
        <v>458</v>
      </c>
      <c r="G128" s="2" t="s">
        <v>1793</v>
      </c>
      <c r="H128" s="2"/>
      <c r="I128" s="12">
        <v>93</v>
      </c>
      <c r="J128" s="2" t="str">
        <f>VLOOKUP(I128,'NSCC Reject Reason Codes'!$A$3:$B$615,2,FALSE)</f>
        <v>Zip missing/invalid</v>
      </c>
    </row>
    <row r="129" spans="1:10" s="4" customFormat="1" ht="24">
      <c r="A129" s="2" t="s">
        <v>1799</v>
      </c>
      <c r="B129" s="2">
        <f t="shared" si="8"/>
        <v>1716</v>
      </c>
      <c r="C129" s="2">
        <f t="shared" si="9"/>
        <v>1718</v>
      </c>
      <c r="D129" s="2">
        <v>3</v>
      </c>
      <c r="E129" s="2" t="s">
        <v>376</v>
      </c>
      <c r="F129" s="2" t="s">
        <v>458</v>
      </c>
      <c r="G129" s="2" t="s">
        <v>1800</v>
      </c>
      <c r="H129" s="2"/>
      <c r="I129" s="12">
        <v>94</v>
      </c>
      <c r="J129" s="2" t="str">
        <f>VLOOKUP(I129,'NSCC Reject Reason Codes'!$A$3:$B$615,2,FALSE)</f>
        <v>Country missing/invalid</v>
      </c>
    </row>
    <row r="130" spans="1:10" s="4" customFormat="1" ht="12">
      <c r="A130" s="2" t="s">
        <v>1801</v>
      </c>
      <c r="B130" s="2">
        <f t="shared" si="8"/>
        <v>1719</v>
      </c>
      <c r="C130" s="2">
        <f t="shared" si="9"/>
        <v>1734</v>
      </c>
      <c r="D130" s="2">
        <v>16</v>
      </c>
      <c r="E130" s="2" t="s">
        <v>376</v>
      </c>
      <c r="F130" s="2" t="s">
        <v>385</v>
      </c>
      <c r="G130" s="2" t="s">
        <v>1786</v>
      </c>
      <c r="H130" s="2"/>
      <c r="I130" s="12">
        <v>257</v>
      </c>
      <c r="J130" s="2" t="str">
        <f>VLOOKUP(I130,'NSCC Reject Reason Codes'!$A$3:$B$615,2,FALSE)</f>
        <v>Phone Number length invalid</v>
      </c>
    </row>
    <row r="131" spans="1:10" s="4" customFormat="1" ht="12">
      <c r="A131" s="2" t="s">
        <v>1802</v>
      </c>
      <c r="B131" s="2">
        <f t="shared" si="8"/>
        <v>1735</v>
      </c>
      <c r="C131" s="2">
        <f t="shared" si="9"/>
        <v>1834</v>
      </c>
      <c r="D131" s="2">
        <v>100</v>
      </c>
      <c r="E131" s="2" t="s">
        <v>376</v>
      </c>
      <c r="F131" s="2" t="s">
        <v>385</v>
      </c>
      <c r="G131" s="2" t="s">
        <v>956</v>
      </c>
      <c r="H131" s="2"/>
      <c r="I131" s="12">
        <v>258</v>
      </c>
      <c r="J131" s="2" t="str">
        <f>VLOOKUP(I131,'NSCC Reject Reason Codes'!$A$3:$B$615,2,FALSE)</f>
        <v>Email Address length invalid</v>
      </c>
    </row>
    <row r="132" spans="1:10" s="4" customFormat="1" ht="192">
      <c r="A132" s="2" t="s">
        <v>1803</v>
      </c>
      <c r="B132" s="2">
        <f t="shared" si="8"/>
        <v>1835</v>
      </c>
      <c r="C132" s="2">
        <f t="shared" si="9"/>
        <v>1836</v>
      </c>
      <c r="D132" s="2">
        <v>2</v>
      </c>
      <c r="E132" s="2" t="s">
        <v>376</v>
      </c>
      <c r="F132" s="2" t="s">
        <v>1790</v>
      </c>
      <c r="G132" s="2" t="s">
        <v>1804</v>
      </c>
      <c r="H132" s="2"/>
      <c r="I132" s="12">
        <v>91</v>
      </c>
      <c r="J132" s="2" t="str">
        <f>VLOOKUP(I132,'NSCC Reject Reason Codes'!$A$3:$B$615,2,FALSE)</f>
        <v>Address Type missing/invalid</v>
      </c>
    </row>
    <row r="133" spans="1:10" s="4" customFormat="1" ht="36">
      <c r="A133" s="2" t="s">
        <v>1805</v>
      </c>
      <c r="B133" s="2">
        <f t="shared" si="8"/>
        <v>1837</v>
      </c>
      <c r="C133" s="2">
        <f t="shared" si="9"/>
        <v>1871</v>
      </c>
      <c r="D133" s="2">
        <v>35</v>
      </c>
      <c r="E133" s="2" t="s">
        <v>376</v>
      </c>
      <c r="F133" s="2" t="s">
        <v>458</v>
      </c>
      <c r="G133" s="2" t="s">
        <v>1806</v>
      </c>
      <c r="H133" s="2"/>
      <c r="I133" s="12">
        <v>92</v>
      </c>
      <c r="J133" s="2" t="str">
        <f>VLOOKUP(I133,'NSCC Reject Reason Codes'!$A$3:$B$615,2,FALSE)</f>
        <v>Address of Record Line1 missing</v>
      </c>
    </row>
    <row r="134" spans="1:10" s="4" customFormat="1" ht="12">
      <c r="A134" s="2" t="s">
        <v>1807</v>
      </c>
      <c r="B134" s="2">
        <f t="shared" ref="B134:B165" si="10">$C133+1</f>
        <v>1872</v>
      </c>
      <c r="C134" s="2">
        <f t="shared" ref="C134:C165" si="11">$B134+$D134-1</f>
        <v>1906</v>
      </c>
      <c r="D134" s="2">
        <v>35</v>
      </c>
      <c r="E134" s="2" t="s">
        <v>376</v>
      </c>
      <c r="F134" s="2" t="s">
        <v>385</v>
      </c>
      <c r="G134" s="2" t="s">
        <v>1808</v>
      </c>
      <c r="H134" s="2"/>
      <c r="I134" s="12">
        <v>252</v>
      </c>
      <c r="J134" s="2" t="str">
        <f>VLOOKUP(I134,'NSCC Reject Reason Codes'!$A$3:$B$615,2,FALSE)</f>
        <v>Address of Record Line 2 length invalid</v>
      </c>
    </row>
    <row r="135" spans="1:10" s="4" customFormat="1" ht="12">
      <c r="A135" s="2" t="s">
        <v>1809</v>
      </c>
      <c r="B135" s="2">
        <f t="shared" si="10"/>
        <v>1907</v>
      </c>
      <c r="C135" s="2">
        <f t="shared" si="11"/>
        <v>1941</v>
      </c>
      <c r="D135" s="2">
        <v>35</v>
      </c>
      <c r="E135" s="2" t="s">
        <v>376</v>
      </c>
      <c r="F135" s="2" t="s">
        <v>385</v>
      </c>
      <c r="G135" s="2" t="s">
        <v>1808</v>
      </c>
      <c r="H135" s="2"/>
      <c r="I135" s="12">
        <v>253</v>
      </c>
      <c r="J135" s="2" t="str">
        <f>VLOOKUP(I135,'NSCC Reject Reason Codes'!$A$3:$B$615,2,FALSE)</f>
        <v>Address of Record Line 3 length invalid</v>
      </c>
    </row>
    <row r="136" spans="1:10" s="4" customFormat="1" ht="12">
      <c r="A136" s="2" t="s">
        <v>1810</v>
      </c>
      <c r="B136" s="2">
        <f t="shared" si="10"/>
        <v>1942</v>
      </c>
      <c r="C136" s="2">
        <f t="shared" si="11"/>
        <v>1976</v>
      </c>
      <c r="D136" s="2">
        <v>35</v>
      </c>
      <c r="E136" s="2" t="s">
        <v>376</v>
      </c>
      <c r="F136" s="2" t="s">
        <v>385</v>
      </c>
      <c r="G136" s="2" t="s">
        <v>1808</v>
      </c>
      <c r="H136" s="2"/>
      <c r="I136" s="12">
        <v>254</v>
      </c>
      <c r="J136" s="2" t="str">
        <f>VLOOKUP(I136,'NSCC Reject Reason Codes'!$A$3:$B$615,2,FALSE)</f>
        <v>Address of Record Line 4 length invalid</v>
      </c>
    </row>
    <row r="137" spans="1:10" s="4" customFormat="1" ht="12">
      <c r="A137" s="2" t="s">
        <v>1811</v>
      </c>
      <c r="B137" s="2">
        <f t="shared" si="10"/>
        <v>1977</v>
      </c>
      <c r="C137" s="2">
        <f t="shared" si="11"/>
        <v>2011</v>
      </c>
      <c r="D137" s="2">
        <v>35</v>
      </c>
      <c r="E137" s="2" t="s">
        <v>376</v>
      </c>
      <c r="F137" s="2" t="s">
        <v>385</v>
      </c>
      <c r="G137" s="2" t="s">
        <v>1808</v>
      </c>
      <c r="H137" s="2"/>
      <c r="I137" s="12">
        <v>255</v>
      </c>
      <c r="J137" s="2" t="str">
        <f>VLOOKUP(I137,'NSCC Reject Reason Codes'!$A$3:$B$615,2,FALSE)</f>
        <v>Address of Record Line 5 length invalid</v>
      </c>
    </row>
    <row r="138" spans="1:10" s="4" customFormat="1" ht="36">
      <c r="A138" s="2" t="s">
        <v>1812</v>
      </c>
      <c r="B138" s="2">
        <f t="shared" si="10"/>
        <v>2012</v>
      </c>
      <c r="C138" s="2">
        <f t="shared" si="11"/>
        <v>2022</v>
      </c>
      <c r="D138" s="2">
        <v>11</v>
      </c>
      <c r="E138" s="2" t="s">
        <v>376</v>
      </c>
      <c r="F138" s="2" t="s">
        <v>458</v>
      </c>
      <c r="G138" s="2" t="s">
        <v>1806</v>
      </c>
      <c r="H138" s="2"/>
      <c r="I138" s="12">
        <v>93</v>
      </c>
      <c r="J138" s="2" t="str">
        <f>VLOOKUP(I138,'NSCC Reject Reason Codes'!$A$3:$B$615,2,FALSE)</f>
        <v>Zip missing/invalid</v>
      </c>
    </row>
    <row r="139" spans="1:10" s="4" customFormat="1" ht="36">
      <c r="A139" s="2" t="s">
        <v>1813</v>
      </c>
      <c r="B139" s="2">
        <f t="shared" si="10"/>
        <v>2023</v>
      </c>
      <c r="C139" s="2">
        <f t="shared" si="11"/>
        <v>2025</v>
      </c>
      <c r="D139" s="2">
        <v>3</v>
      </c>
      <c r="E139" s="2" t="s">
        <v>376</v>
      </c>
      <c r="F139" s="2" t="s">
        <v>458</v>
      </c>
      <c r="G139" s="2" t="s">
        <v>1814</v>
      </c>
      <c r="H139" s="2"/>
      <c r="I139" s="12">
        <v>94</v>
      </c>
      <c r="J139" s="2" t="str">
        <f>VLOOKUP(I139,'NSCC Reject Reason Codes'!$A$3:$B$615,2,FALSE)</f>
        <v>Country missing/invalid</v>
      </c>
    </row>
    <row r="140" spans="1:10" s="4" customFormat="1" ht="12">
      <c r="A140" s="2" t="s">
        <v>1815</v>
      </c>
      <c r="B140" s="2">
        <f t="shared" si="10"/>
        <v>2026</v>
      </c>
      <c r="C140" s="2">
        <f t="shared" si="11"/>
        <v>2041</v>
      </c>
      <c r="D140" s="2">
        <v>16</v>
      </c>
      <c r="E140" s="2" t="s">
        <v>376</v>
      </c>
      <c r="F140" s="2" t="s">
        <v>385</v>
      </c>
      <c r="G140" s="2" t="s">
        <v>1786</v>
      </c>
      <c r="H140" s="2"/>
      <c r="I140" s="12">
        <v>257</v>
      </c>
      <c r="J140" s="2" t="str">
        <f>VLOOKUP(I140,'NSCC Reject Reason Codes'!$A$3:$B$615,2,FALSE)</f>
        <v>Phone Number length invalid</v>
      </c>
    </row>
    <row r="141" spans="1:10" s="4" customFormat="1" ht="12">
      <c r="A141" s="2" t="s">
        <v>1816</v>
      </c>
      <c r="B141" s="2">
        <f t="shared" si="10"/>
        <v>2042</v>
      </c>
      <c r="C141" s="2">
        <f t="shared" si="11"/>
        <v>2141</v>
      </c>
      <c r="D141" s="2">
        <v>100</v>
      </c>
      <c r="E141" s="2" t="s">
        <v>376</v>
      </c>
      <c r="F141" s="2" t="s">
        <v>385</v>
      </c>
      <c r="G141" s="2" t="s">
        <v>1808</v>
      </c>
      <c r="H141" s="2"/>
      <c r="I141" s="12">
        <v>258</v>
      </c>
      <c r="J141" s="2" t="str">
        <f>VLOOKUP(I141,'NSCC Reject Reason Codes'!$A$3:$B$615,2,FALSE)</f>
        <v>Email Address length invalid</v>
      </c>
    </row>
    <row r="142" spans="1:10" s="4" customFormat="1" ht="192">
      <c r="A142" s="2" t="s">
        <v>1817</v>
      </c>
      <c r="B142" s="2">
        <f t="shared" si="10"/>
        <v>2142</v>
      </c>
      <c r="C142" s="2">
        <f t="shared" si="11"/>
        <v>2143</v>
      </c>
      <c r="D142" s="2">
        <v>2</v>
      </c>
      <c r="E142" s="2" t="s">
        <v>376</v>
      </c>
      <c r="F142" s="2" t="s">
        <v>1790</v>
      </c>
      <c r="G142" s="2" t="s">
        <v>1818</v>
      </c>
      <c r="H142" s="2"/>
      <c r="I142" s="12">
        <v>91</v>
      </c>
      <c r="J142" s="2" t="str">
        <f>VLOOKUP(I142,'NSCC Reject Reason Codes'!$A$3:$B$615,2,FALSE)</f>
        <v>Address Type missing/invalid</v>
      </c>
    </row>
    <row r="143" spans="1:10" s="4" customFormat="1" ht="36">
      <c r="A143" s="2" t="s">
        <v>1819</v>
      </c>
      <c r="B143" s="2">
        <f t="shared" si="10"/>
        <v>2144</v>
      </c>
      <c r="C143" s="2">
        <f t="shared" si="11"/>
        <v>2178</v>
      </c>
      <c r="D143" s="2">
        <v>35</v>
      </c>
      <c r="E143" s="2" t="s">
        <v>376</v>
      </c>
      <c r="F143" s="2" t="s">
        <v>458</v>
      </c>
      <c r="G143" s="2" t="s">
        <v>1806</v>
      </c>
      <c r="H143" s="2"/>
      <c r="I143" s="12">
        <v>92</v>
      </c>
      <c r="J143" s="2" t="str">
        <f>VLOOKUP(I143,'NSCC Reject Reason Codes'!$A$3:$B$615,2,FALSE)</f>
        <v>Address of Record Line1 missing</v>
      </c>
    </row>
    <row r="144" spans="1:10" s="4" customFormat="1" ht="12">
      <c r="A144" s="2" t="s">
        <v>1820</v>
      </c>
      <c r="B144" s="2">
        <f t="shared" si="10"/>
        <v>2179</v>
      </c>
      <c r="C144" s="2">
        <f t="shared" si="11"/>
        <v>2213</v>
      </c>
      <c r="D144" s="2">
        <v>35</v>
      </c>
      <c r="E144" s="2" t="s">
        <v>376</v>
      </c>
      <c r="F144" s="2" t="s">
        <v>385</v>
      </c>
      <c r="G144" s="2" t="s">
        <v>1808</v>
      </c>
      <c r="H144" s="2"/>
      <c r="I144" s="12">
        <v>252</v>
      </c>
      <c r="J144" s="2" t="str">
        <f>VLOOKUP(I144,'NSCC Reject Reason Codes'!$A$3:$B$615,2,FALSE)</f>
        <v>Address of Record Line 2 length invalid</v>
      </c>
    </row>
    <row r="145" spans="1:10" s="4" customFormat="1" ht="12">
      <c r="A145" s="2" t="s">
        <v>1821</v>
      </c>
      <c r="B145" s="2">
        <f t="shared" si="10"/>
        <v>2214</v>
      </c>
      <c r="C145" s="2">
        <f t="shared" si="11"/>
        <v>2248</v>
      </c>
      <c r="D145" s="2">
        <v>35</v>
      </c>
      <c r="E145" s="2" t="s">
        <v>376</v>
      </c>
      <c r="F145" s="2" t="s">
        <v>385</v>
      </c>
      <c r="G145" s="2" t="s">
        <v>1808</v>
      </c>
      <c r="H145" s="2"/>
      <c r="I145" s="12">
        <v>253</v>
      </c>
      <c r="J145" s="2" t="str">
        <f>VLOOKUP(I145,'NSCC Reject Reason Codes'!$A$3:$B$615,2,FALSE)</f>
        <v>Address of Record Line 3 length invalid</v>
      </c>
    </row>
    <row r="146" spans="1:10" s="4" customFormat="1" ht="12">
      <c r="A146" s="2" t="s">
        <v>1822</v>
      </c>
      <c r="B146" s="2">
        <f t="shared" si="10"/>
        <v>2249</v>
      </c>
      <c r="C146" s="2">
        <f t="shared" si="11"/>
        <v>2283</v>
      </c>
      <c r="D146" s="2">
        <v>35</v>
      </c>
      <c r="E146" s="2" t="s">
        <v>376</v>
      </c>
      <c r="F146" s="2" t="s">
        <v>385</v>
      </c>
      <c r="G146" s="2" t="s">
        <v>1808</v>
      </c>
      <c r="H146" s="2"/>
      <c r="I146" s="12">
        <v>254</v>
      </c>
      <c r="J146" s="2" t="str">
        <f>VLOOKUP(I146,'NSCC Reject Reason Codes'!$A$3:$B$615,2,FALSE)</f>
        <v>Address of Record Line 4 length invalid</v>
      </c>
    </row>
    <row r="147" spans="1:10" s="4" customFormat="1" ht="12">
      <c r="A147" s="2" t="s">
        <v>1823</v>
      </c>
      <c r="B147" s="2">
        <f t="shared" si="10"/>
        <v>2284</v>
      </c>
      <c r="C147" s="2">
        <f t="shared" si="11"/>
        <v>2318</v>
      </c>
      <c r="D147" s="2">
        <v>35</v>
      </c>
      <c r="E147" s="2" t="s">
        <v>376</v>
      </c>
      <c r="F147" s="2" t="s">
        <v>385</v>
      </c>
      <c r="G147" s="2" t="s">
        <v>1808</v>
      </c>
      <c r="H147" s="2"/>
      <c r="I147" s="12">
        <v>255</v>
      </c>
      <c r="J147" s="2" t="str">
        <f>VLOOKUP(I147,'NSCC Reject Reason Codes'!$A$3:$B$615,2,FALSE)</f>
        <v>Address of Record Line 5 length invalid</v>
      </c>
    </row>
    <row r="148" spans="1:10" s="4" customFormat="1" ht="36">
      <c r="A148" s="2" t="s">
        <v>1824</v>
      </c>
      <c r="B148" s="2">
        <f t="shared" si="10"/>
        <v>2319</v>
      </c>
      <c r="C148" s="2">
        <f t="shared" si="11"/>
        <v>2329</v>
      </c>
      <c r="D148" s="2">
        <v>11</v>
      </c>
      <c r="E148" s="2" t="s">
        <v>376</v>
      </c>
      <c r="F148" s="2" t="s">
        <v>458</v>
      </c>
      <c r="G148" s="2" t="s">
        <v>1806</v>
      </c>
      <c r="H148" s="2"/>
      <c r="I148" s="12">
        <v>93</v>
      </c>
      <c r="J148" s="2" t="str">
        <f>VLOOKUP(I148,'NSCC Reject Reason Codes'!$A$3:$B$615,2,FALSE)</f>
        <v>Zip missing/invalid</v>
      </c>
    </row>
    <row r="149" spans="1:10" s="4" customFormat="1" ht="24">
      <c r="A149" s="2" t="s">
        <v>1825</v>
      </c>
      <c r="B149" s="2">
        <f t="shared" si="10"/>
        <v>2330</v>
      </c>
      <c r="C149" s="2">
        <f t="shared" si="11"/>
        <v>2332</v>
      </c>
      <c r="D149" s="2">
        <v>3</v>
      </c>
      <c r="E149" s="2" t="s">
        <v>376</v>
      </c>
      <c r="F149" s="2" t="s">
        <v>458</v>
      </c>
      <c r="G149" s="2" t="s">
        <v>1800</v>
      </c>
      <c r="H149" s="2"/>
      <c r="I149" s="12">
        <v>94</v>
      </c>
      <c r="J149" s="2" t="str">
        <f>VLOOKUP(I149,'NSCC Reject Reason Codes'!$A$3:$B$615,2,FALSE)</f>
        <v>Country missing/invalid</v>
      </c>
    </row>
    <row r="150" spans="1:10" s="4" customFormat="1" ht="12">
      <c r="A150" s="2" t="s">
        <v>1826</v>
      </c>
      <c r="B150" s="2">
        <f t="shared" si="10"/>
        <v>2333</v>
      </c>
      <c r="C150" s="2">
        <f t="shared" si="11"/>
        <v>2348</v>
      </c>
      <c r="D150" s="2">
        <v>16</v>
      </c>
      <c r="E150" s="2" t="s">
        <v>376</v>
      </c>
      <c r="F150" s="2" t="s">
        <v>385</v>
      </c>
      <c r="G150" s="2" t="s">
        <v>1786</v>
      </c>
      <c r="H150" s="2"/>
      <c r="I150" s="12">
        <v>257</v>
      </c>
      <c r="J150" s="2" t="str">
        <f>VLOOKUP(I150,'NSCC Reject Reason Codes'!$A$3:$B$615,2,FALSE)</f>
        <v>Phone Number length invalid</v>
      </c>
    </row>
    <row r="151" spans="1:10" s="4" customFormat="1" ht="12">
      <c r="A151" s="2" t="s">
        <v>1827</v>
      </c>
      <c r="B151" s="2">
        <f t="shared" si="10"/>
        <v>2349</v>
      </c>
      <c r="C151" s="2">
        <f t="shared" si="11"/>
        <v>2448</v>
      </c>
      <c r="D151" s="2">
        <v>100</v>
      </c>
      <c r="E151" s="2" t="s">
        <v>376</v>
      </c>
      <c r="F151" s="2" t="s">
        <v>385</v>
      </c>
      <c r="G151" s="2" t="s">
        <v>1808</v>
      </c>
      <c r="H151" s="2"/>
      <c r="I151" s="12">
        <v>258</v>
      </c>
      <c r="J151" s="2" t="str">
        <f>VLOOKUP(I151,'NSCC Reject Reason Codes'!$A$3:$B$615,2,FALSE)</f>
        <v>Email Address length invalid</v>
      </c>
    </row>
    <row r="152" spans="1:10" s="4" customFormat="1" ht="192">
      <c r="A152" s="2" t="s">
        <v>1828</v>
      </c>
      <c r="B152" s="2">
        <f t="shared" si="10"/>
        <v>2449</v>
      </c>
      <c r="C152" s="2">
        <f t="shared" si="11"/>
        <v>2450</v>
      </c>
      <c r="D152" s="2">
        <v>2</v>
      </c>
      <c r="E152" s="2" t="s">
        <v>376</v>
      </c>
      <c r="F152" s="2" t="s">
        <v>1790</v>
      </c>
      <c r="G152" s="2" t="s">
        <v>1829</v>
      </c>
      <c r="H152" s="2"/>
      <c r="I152" s="12">
        <v>91</v>
      </c>
      <c r="J152" s="2" t="str">
        <f>VLOOKUP(I152,'NSCC Reject Reason Codes'!$A$3:$B$615,2,FALSE)</f>
        <v>Address Type missing/invalid</v>
      </c>
    </row>
    <row r="153" spans="1:10" s="4" customFormat="1" ht="36">
      <c r="A153" s="2" t="s">
        <v>1830</v>
      </c>
      <c r="B153" s="2">
        <f t="shared" si="10"/>
        <v>2451</v>
      </c>
      <c r="C153" s="2">
        <f t="shared" si="11"/>
        <v>2485</v>
      </c>
      <c r="D153" s="2">
        <v>35</v>
      </c>
      <c r="E153" s="2" t="s">
        <v>376</v>
      </c>
      <c r="F153" s="2" t="s">
        <v>458</v>
      </c>
      <c r="G153" s="2" t="s">
        <v>1806</v>
      </c>
      <c r="H153" s="2"/>
      <c r="I153" s="12">
        <v>92</v>
      </c>
      <c r="J153" s="2" t="str">
        <f>VLOOKUP(I153,'NSCC Reject Reason Codes'!$A$3:$B$615,2,FALSE)</f>
        <v>Address of Record Line1 missing</v>
      </c>
    </row>
    <row r="154" spans="1:10" s="4" customFormat="1" ht="12">
      <c r="A154" s="2" t="s">
        <v>1831</v>
      </c>
      <c r="B154" s="2">
        <f t="shared" si="10"/>
        <v>2486</v>
      </c>
      <c r="C154" s="2">
        <f t="shared" si="11"/>
        <v>2520</v>
      </c>
      <c r="D154" s="2">
        <v>35</v>
      </c>
      <c r="E154" s="2" t="s">
        <v>376</v>
      </c>
      <c r="F154" s="2" t="s">
        <v>385</v>
      </c>
      <c r="G154" s="2" t="s">
        <v>1808</v>
      </c>
      <c r="H154" s="2"/>
      <c r="I154" s="12">
        <v>252</v>
      </c>
      <c r="J154" s="2" t="str">
        <f>VLOOKUP(I154,'NSCC Reject Reason Codes'!$A$3:$B$615,2,FALSE)</f>
        <v>Address of Record Line 2 length invalid</v>
      </c>
    </row>
    <row r="155" spans="1:10" s="4" customFormat="1" ht="12">
      <c r="A155" s="2" t="s">
        <v>1832</v>
      </c>
      <c r="B155" s="2">
        <f t="shared" si="10"/>
        <v>2521</v>
      </c>
      <c r="C155" s="2">
        <f t="shared" si="11"/>
        <v>2555</v>
      </c>
      <c r="D155" s="2">
        <v>35</v>
      </c>
      <c r="E155" s="2" t="s">
        <v>376</v>
      </c>
      <c r="F155" s="2" t="s">
        <v>385</v>
      </c>
      <c r="G155" s="2" t="s">
        <v>1808</v>
      </c>
      <c r="H155" s="2"/>
      <c r="I155" s="12">
        <v>253</v>
      </c>
      <c r="J155" s="2" t="str">
        <f>VLOOKUP(I155,'NSCC Reject Reason Codes'!$A$3:$B$615,2,FALSE)</f>
        <v>Address of Record Line 3 length invalid</v>
      </c>
    </row>
    <row r="156" spans="1:10" s="4" customFormat="1" ht="12">
      <c r="A156" s="2" t="s">
        <v>1833</v>
      </c>
      <c r="B156" s="2">
        <f t="shared" si="10"/>
        <v>2556</v>
      </c>
      <c r="C156" s="2">
        <f t="shared" si="11"/>
        <v>2590</v>
      </c>
      <c r="D156" s="2">
        <v>35</v>
      </c>
      <c r="E156" s="2" t="s">
        <v>376</v>
      </c>
      <c r="F156" s="2" t="s">
        <v>385</v>
      </c>
      <c r="G156" s="2" t="s">
        <v>1808</v>
      </c>
      <c r="H156" s="2"/>
      <c r="I156" s="12">
        <v>254</v>
      </c>
      <c r="J156" s="2" t="str">
        <f>VLOOKUP(I156,'NSCC Reject Reason Codes'!$A$3:$B$615,2,FALSE)</f>
        <v>Address of Record Line 4 length invalid</v>
      </c>
    </row>
    <row r="157" spans="1:10" s="4" customFormat="1" ht="12">
      <c r="A157" s="2" t="s">
        <v>1834</v>
      </c>
      <c r="B157" s="2">
        <f t="shared" si="10"/>
        <v>2591</v>
      </c>
      <c r="C157" s="2">
        <f t="shared" si="11"/>
        <v>2625</v>
      </c>
      <c r="D157" s="2">
        <v>35</v>
      </c>
      <c r="E157" s="2" t="s">
        <v>376</v>
      </c>
      <c r="F157" s="2" t="s">
        <v>385</v>
      </c>
      <c r="G157" s="2" t="s">
        <v>1808</v>
      </c>
      <c r="H157" s="2"/>
      <c r="I157" s="12">
        <v>255</v>
      </c>
      <c r="J157" s="2" t="str">
        <f>VLOOKUP(I157,'NSCC Reject Reason Codes'!$A$3:$B$615,2,FALSE)</f>
        <v>Address of Record Line 5 length invalid</v>
      </c>
    </row>
    <row r="158" spans="1:10" s="4" customFormat="1" ht="36">
      <c r="A158" s="2" t="s">
        <v>1835</v>
      </c>
      <c r="B158" s="2">
        <f t="shared" si="10"/>
        <v>2626</v>
      </c>
      <c r="C158" s="2">
        <f t="shared" si="11"/>
        <v>2636</v>
      </c>
      <c r="D158" s="2">
        <v>11</v>
      </c>
      <c r="E158" s="2" t="s">
        <v>376</v>
      </c>
      <c r="F158" s="2" t="s">
        <v>458</v>
      </c>
      <c r="G158" s="2" t="s">
        <v>1806</v>
      </c>
      <c r="H158" s="2"/>
      <c r="I158" s="12">
        <v>93</v>
      </c>
      <c r="J158" s="2" t="str">
        <f>VLOOKUP(I158,'NSCC Reject Reason Codes'!$A$3:$B$615,2,FALSE)</f>
        <v>Zip missing/invalid</v>
      </c>
    </row>
    <row r="159" spans="1:10" s="4" customFormat="1" ht="24">
      <c r="A159" s="2" t="s">
        <v>1836</v>
      </c>
      <c r="B159" s="2">
        <f t="shared" si="10"/>
        <v>2637</v>
      </c>
      <c r="C159" s="2">
        <f t="shared" si="11"/>
        <v>2639</v>
      </c>
      <c r="D159" s="2">
        <v>3</v>
      </c>
      <c r="E159" s="2" t="s">
        <v>376</v>
      </c>
      <c r="F159" s="2" t="s">
        <v>458</v>
      </c>
      <c r="G159" s="2" t="s">
        <v>1837</v>
      </c>
      <c r="H159" s="2"/>
      <c r="I159" s="12">
        <v>94</v>
      </c>
      <c r="J159" s="2" t="str">
        <f>VLOOKUP(I159,'NSCC Reject Reason Codes'!$A$3:$B$615,2,FALSE)</f>
        <v>Country missing/invalid</v>
      </c>
    </row>
    <row r="160" spans="1:10" s="4" customFormat="1" ht="12">
      <c r="A160" s="2" t="s">
        <v>1838</v>
      </c>
      <c r="B160" s="2">
        <f t="shared" si="10"/>
        <v>2640</v>
      </c>
      <c r="C160" s="2">
        <f t="shared" si="11"/>
        <v>2655</v>
      </c>
      <c r="D160" s="2">
        <v>16</v>
      </c>
      <c r="E160" s="2" t="s">
        <v>376</v>
      </c>
      <c r="F160" s="2" t="s">
        <v>385</v>
      </c>
      <c r="G160" s="2" t="s">
        <v>1786</v>
      </c>
      <c r="H160" s="2"/>
      <c r="I160" s="12">
        <v>257</v>
      </c>
      <c r="J160" s="2" t="str">
        <f>VLOOKUP(I160,'NSCC Reject Reason Codes'!$A$3:$B$615,2,FALSE)</f>
        <v>Phone Number length invalid</v>
      </c>
    </row>
    <row r="161" spans="1:10" s="4" customFormat="1" ht="12">
      <c r="A161" s="2" t="s">
        <v>1839</v>
      </c>
      <c r="B161" s="2">
        <f t="shared" si="10"/>
        <v>2656</v>
      </c>
      <c r="C161" s="2">
        <f t="shared" si="11"/>
        <v>2755</v>
      </c>
      <c r="D161" s="2">
        <v>100</v>
      </c>
      <c r="E161" s="2" t="s">
        <v>376</v>
      </c>
      <c r="F161" s="2" t="s">
        <v>385</v>
      </c>
      <c r="G161" s="2" t="s">
        <v>1808</v>
      </c>
      <c r="H161" s="2"/>
      <c r="I161" s="12">
        <v>258</v>
      </c>
      <c r="J161" s="2" t="str">
        <f>VLOOKUP(I161,'NSCC Reject Reason Codes'!$A$3:$B$615,2,FALSE)</f>
        <v>Email Address length invalid</v>
      </c>
    </row>
    <row r="162" spans="1:10" s="4" customFormat="1" ht="12">
      <c r="A162" s="2" t="s">
        <v>1629</v>
      </c>
      <c r="B162" s="2">
        <f t="shared" si="10"/>
        <v>2756</v>
      </c>
      <c r="C162" s="2">
        <f t="shared" si="11"/>
        <v>2763</v>
      </c>
      <c r="D162" s="2">
        <v>8</v>
      </c>
      <c r="E162" s="2" t="s">
        <v>374</v>
      </c>
      <c r="F162" s="2" t="s">
        <v>385</v>
      </c>
      <c r="G162" s="6" t="s">
        <v>450</v>
      </c>
      <c r="H162" s="2"/>
      <c r="I162" s="12">
        <v>385</v>
      </c>
      <c r="J162" s="2" t="str">
        <f>VLOOKUP(I162,'NSCC Reject Reason Codes'!$A$3:$B$615,2,FALSE)</f>
        <v>Share Lot Identifier 1 invalid</v>
      </c>
    </row>
    <row r="163" spans="1:10" s="4" customFormat="1" ht="12">
      <c r="A163" s="2" t="s">
        <v>1630</v>
      </c>
      <c r="B163" s="2">
        <f t="shared" si="10"/>
        <v>2764</v>
      </c>
      <c r="C163" s="2">
        <f t="shared" si="11"/>
        <v>2771</v>
      </c>
      <c r="D163" s="2">
        <v>8</v>
      </c>
      <c r="E163" s="2" t="s">
        <v>374</v>
      </c>
      <c r="F163" s="2" t="s">
        <v>385</v>
      </c>
      <c r="G163" s="6" t="s">
        <v>450</v>
      </c>
      <c r="H163" s="2"/>
      <c r="I163" s="12">
        <v>386</v>
      </c>
      <c r="J163" s="2" t="str">
        <f>VLOOKUP(I163,'NSCC Reject Reason Codes'!$A$3:$B$615,2,FALSE)</f>
        <v>Share Lot Identifier 2 invalid</v>
      </c>
    </row>
    <row r="164" spans="1:10" s="4" customFormat="1" ht="12">
      <c r="A164" s="2" t="s">
        <v>1631</v>
      </c>
      <c r="B164" s="2">
        <f t="shared" si="10"/>
        <v>2772</v>
      </c>
      <c r="C164" s="2">
        <f t="shared" si="11"/>
        <v>2779</v>
      </c>
      <c r="D164" s="2">
        <v>8</v>
      </c>
      <c r="E164" s="2" t="s">
        <v>374</v>
      </c>
      <c r="F164" s="2" t="s">
        <v>385</v>
      </c>
      <c r="G164" s="6" t="s">
        <v>450</v>
      </c>
      <c r="H164" s="2"/>
      <c r="I164" s="12">
        <v>387</v>
      </c>
      <c r="J164" s="2" t="str">
        <f>VLOOKUP(I164,'NSCC Reject Reason Codes'!$A$3:$B$615,2,FALSE)</f>
        <v>Share Lot Identifier 3 invalid</v>
      </c>
    </row>
    <row r="165" spans="1:10" s="4" customFormat="1" ht="12">
      <c r="A165" s="2" t="s">
        <v>1632</v>
      </c>
      <c r="B165" s="2">
        <f t="shared" si="10"/>
        <v>2780</v>
      </c>
      <c r="C165" s="2">
        <f t="shared" si="11"/>
        <v>2787</v>
      </c>
      <c r="D165" s="2">
        <v>8</v>
      </c>
      <c r="E165" s="2" t="s">
        <v>374</v>
      </c>
      <c r="F165" s="2" t="s">
        <v>385</v>
      </c>
      <c r="G165" s="6" t="s">
        <v>450</v>
      </c>
      <c r="H165" s="2"/>
      <c r="I165" s="12">
        <v>388</v>
      </c>
      <c r="J165" s="2" t="str">
        <f>VLOOKUP(I165,'NSCC Reject Reason Codes'!$A$3:$B$615,2,FALSE)</f>
        <v>Share Lot Identifier 4 invalid</v>
      </c>
    </row>
    <row r="166" spans="1:10" s="4" customFormat="1" ht="12">
      <c r="A166" s="2" t="s">
        <v>1633</v>
      </c>
      <c r="B166" s="2">
        <f t="shared" ref="B166:B187" si="12">$C165+1</f>
        <v>2788</v>
      </c>
      <c r="C166" s="2">
        <f t="shared" ref="C166:C197" si="13">$B166+$D166-1</f>
        <v>2795</v>
      </c>
      <c r="D166" s="2">
        <v>8</v>
      </c>
      <c r="E166" s="2" t="s">
        <v>374</v>
      </c>
      <c r="F166" s="2" t="s">
        <v>385</v>
      </c>
      <c r="G166" s="6" t="s">
        <v>450</v>
      </c>
      <c r="H166" s="2"/>
      <c r="I166" s="12">
        <v>389</v>
      </c>
      <c r="J166" s="2" t="str">
        <f>VLOOKUP(I166,'NSCC Reject Reason Codes'!$A$3:$B$615,2,FALSE)</f>
        <v>Share Lot Identifier 5 invalid</v>
      </c>
    </row>
    <row r="167" spans="1:10" s="4" customFormat="1" ht="60">
      <c r="A167" s="4" t="s">
        <v>1634</v>
      </c>
      <c r="B167" s="2">
        <f t="shared" si="12"/>
        <v>2796</v>
      </c>
      <c r="C167" s="2">
        <f t="shared" si="13"/>
        <v>2796</v>
      </c>
      <c r="D167" s="2">
        <v>1</v>
      </c>
      <c r="E167" s="2" t="s">
        <v>376</v>
      </c>
      <c r="F167" s="2" t="s">
        <v>375</v>
      </c>
      <c r="G167" s="2" t="s">
        <v>455</v>
      </c>
      <c r="H167" s="121" t="s">
        <v>1840</v>
      </c>
      <c r="I167" s="12">
        <v>397</v>
      </c>
      <c r="J167" s="2" t="str">
        <f>VLOOKUP(I167,'NSCC Reject Reason Codes'!$A$3:$B$615,2,FALSE)</f>
        <v xml:space="preserve">Erisa Eligible Indicator missing/invalid  </v>
      </c>
    </row>
    <row r="168" spans="1:10" s="4" customFormat="1" ht="24">
      <c r="A168" s="4" t="s">
        <v>1636</v>
      </c>
      <c r="B168" s="2">
        <f t="shared" si="12"/>
        <v>2797</v>
      </c>
      <c r="C168" s="2">
        <f t="shared" si="13"/>
        <v>2802</v>
      </c>
      <c r="D168" s="2">
        <v>6</v>
      </c>
      <c r="E168" s="2" t="s">
        <v>374</v>
      </c>
      <c r="F168" s="2" t="s">
        <v>375</v>
      </c>
      <c r="G168" s="2">
        <v>999.99900000000002</v>
      </c>
      <c r="H168" s="78" t="s">
        <v>1637</v>
      </c>
      <c r="I168" s="12">
        <v>398</v>
      </c>
      <c r="J168" s="2" t="str">
        <f>VLOOKUP(I168,'NSCC Reject Reason Codes'!$A$3:$B$615,2,FALSE)</f>
        <v xml:space="preserve">Erisa Percentage missing/invalid  </v>
      </c>
    </row>
    <row r="169" spans="1:10" s="4" customFormat="1" ht="24">
      <c r="A169" s="4" t="s">
        <v>1638</v>
      </c>
      <c r="B169" s="2">
        <f t="shared" si="12"/>
        <v>2803</v>
      </c>
      <c r="C169" s="2">
        <f t="shared" si="13"/>
        <v>2803</v>
      </c>
      <c r="D169" s="2">
        <v>1</v>
      </c>
      <c r="E169" s="2" t="s">
        <v>376</v>
      </c>
      <c r="F169" s="2" t="s">
        <v>375</v>
      </c>
      <c r="G169" s="2" t="s">
        <v>455</v>
      </c>
      <c r="H169" s="78" t="s">
        <v>1639</v>
      </c>
      <c r="I169" s="12">
        <v>399</v>
      </c>
      <c r="J169" s="2" t="str">
        <f>VLOOKUP(I169,'NSCC Reject Reason Codes'!$A$3:$B$615,2,FALSE)</f>
        <v xml:space="preserve">Erisa Pre-certified missing/invalid  </v>
      </c>
    </row>
    <row r="170" spans="1:10" s="4" customFormat="1" ht="48">
      <c r="A170" s="4" t="s">
        <v>1640</v>
      </c>
      <c r="B170" s="2">
        <f t="shared" si="12"/>
        <v>2804</v>
      </c>
      <c r="C170" s="2">
        <f t="shared" si="13"/>
        <v>2805</v>
      </c>
      <c r="D170" s="2">
        <v>2</v>
      </c>
      <c r="E170" s="2" t="s">
        <v>374</v>
      </c>
      <c r="F170" s="2" t="s">
        <v>458</v>
      </c>
      <c r="G170" s="2" t="s">
        <v>1841</v>
      </c>
      <c r="H170" s="2" t="s">
        <v>1842</v>
      </c>
      <c r="I170" s="12">
        <v>512</v>
      </c>
      <c r="J170" s="2" t="str">
        <f>VLOOKUP(I170,'NSCC Reject Reason Codes'!$A$3:$B$615,2,FALSE)</f>
        <v>Breakpoint Limit Number invalid</v>
      </c>
    </row>
    <row r="171" spans="1:10" s="4" customFormat="1" ht="12">
      <c r="A171" s="4" t="s">
        <v>1159</v>
      </c>
      <c r="B171" s="2">
        <f t="shared" si="12"/>
        <v>2806</v>
      </c>
      <c r="C171" s="2">
        <f t="shared" si="13"/>
        <v>2817</v>
      </c>
      <c r="D171" s="2">
        <v>12</v>
      </c>
      <c r="E171" s="2" t="s">
        <v>374</v>
      </c>
      <c r="F171" s="2" t="s">
        <v>385</v>
      </c>
      <c r="G171" s="123" t="s">
        <v>784</v>
      </c>
      <c r="H171" s="41" t="s">
        <v>1843</v>
      </c>
      <c r="I171" s="12">
        <v>156</v>
      </c>
      <c r="J171" s="2" t="str">
        <f>VLOOKUP(I171,'NSCC Reject Reason Codes'!$A$3:$B$615,2,FALSE)</f>
        <v>Price Per Share missing/invalid</v>
      </c>
    </row>
    <row r="172" spans="1:10" s="4" customFormat="1" ht="12">
      <c r="A172" s="2" t="s">
        <v>1844</v>
      </c>
      <c r="B172" s="2">
        <f t="shared" si="12"/>
        <v>2818</v>
      </c>
      <c r="C172" s="2">
        <f t="shared" si="13"/>
        <v>2852</v>
      </c>
      <c r="D172" s="2">
        <v>35</v>
      </c>
      <c r="E172" s="2" t="s">
        <v>376</v>
      </c>
      <c r="F172" s="2" t="s">
        <v>385</v>
      </c>
      <c r="G172" s="2" t="s">
        <v>956</v>
      </c>
      <c r="H172" s="2" t="s">
        <v>1729</v>
      </c>
      <c r="I172" s="12">
        <v>87</v>
      </c>
      <c r="J172" s="2" t="str">
        <f>VLOOKUP(I172,'NSCC Reject Reason Codes'!$A$3:$B$615,2,FALSE)</f>
        <v>Joint Owner Name missing</v>
      </c>
    </row>
    <row r="173" spans="1:10" s="4" customFormat="1" ht="24">
      <c r="A173" s="2" t="s">
        <v>1845</v>
      </c>
      <c r="B173" s="2">
        <f t="shared" si="12"/>
        <v>2853</v>
      </c>
      <c r="C173" s="2">
        <f t="shared" si="13"/>
        <v>2861</v>
      </c>
      <c r="D173" s="2">
        <v>9</v>
      </c>
      <c r="E173" s="2" t="s">
        <v>374</v>
      </c>
      <c r="F173" s="2" t="s">
        <v>385</v>
      </c>
      <c r="G173" s="52" t="s">
        <v>972</v>
      </c>
      <c r="H173" s="2" t="s">
        <v>1731</v>
      </c>
      <c r="I173" s="12">
        <v>88</v>
      </c>
      <c r="J173" s="2" t="str">
        <f>VLOOKUP(I173,'NSCC Reject Reason Codes'!$A$3:$B$615,2,FALSE)</f>
        <v>Joint Owner SSN Number invalid</v>
      </c>
    </row>
    <row r="174" spans="1:10" s="4" customFormat="1" ht="12">
      <c r="A174" s="2" t="s">
        <v>1846</v>
      </c>
      <c r="B174" s="2">
        <f t="shared" si="12"/>
        <v>2862</v>
      </c>
      <c r="C174" s="2">
        <f t="shared" si="13"/>
        <v>2869</v>
      </c>
      <c r="D174" s="2">
        <v>8</v>
      </c>
      <c r="E174" s="2" t="s">
        <v>374</v>
      </c>
      <c r="F174" s="2" t="s">
        <v>385</v>
      </c>
      <c r="G174" s="2" t="s">
        <v>450</v>
      </c>
      <c r="H174" s="2" t="s">
        <v>1733</v>
      </c>
      <c r="I174" s="12">
        <v>89</v>
      </c>
      <c r="J174" s="2" t="str">
        <f>VLOOKUP(I174,'NSCC Reject Reason Codes'!$A$3:$B$615,2,FALSE)</f>
        <v>Joint Owner DOB missing</v>
      </c>
    </row>
    <row r="175" spans="1:10" s="4" customFormat="1" ht="12">
      <c r="A175" s="2" t="s">
        <v>1847</v>
      </c>
      <c r="B175" s="2">
        <f t="shared" si="12"/>
        <v>2870</v>
      </c>
      <c r="C175" s="2">
        <f t="shared" si="13"/>
        <v>2904</v>
      </c>
      <c r="D175" s="2">
        <v>35</v>
      </c>
      <c r="E175" s="2" t="s">
        <v>376</v>
      </c>
      <c r="F175" s="2" t="s">
        <v>385</v>
      </c>
      <c r="G175" s="2" t="s">
        <v>956</v>
      </c>
      <c r="H175" s="2" t="s">
        <v>1729</v>
      </c>
      <c r="I175" s="12">
        <v>87</v>
      </c>
      <c r="J175" s="2" t="str">
        <f>VLOOKUP(I175,'NSCC Reject Reason Codes'!$A$3:$B$615,2,FALSE)</f>
        <v>Joint Owner Name missing</v>
      </c>
    </row>
    <row r="176" spans="1:10" s="4" customFormat="1" ht="24">
      <c r="A176" s="2" t="s">
        <v>1848</v>
      </c>
      <c r="B176" s="2">
        <f t="shared" si="12"/>
        <v>2905</v>
      </c>
      <c r="C176" s="2">
        <f t="shared" si="13"/>
        <v>2913</v>
      </c>
      <c r="D176" s="2">
        <v>9</v>
      </c>
      <c r="E176" s="2" t="s">
        <v>374</v>
      </c>
      <c r="F176" s="2" t="s">
        <v>385</v>
      </c>
      <c r="G176" s="52" t="s">
        <v>972</v>
      </c>
      <c r="H176" s="2" t="s">
        <v>1731</v>
      </c>
      <c r="I176" s="12">
        <v>88</v>
      </c>
      <c r="J176" s="2" t="str">
        <f>VLOOKUP(I176,'NSCC Reject Reason Codes'!$A$3:$B$615,2,FALSE)</f>
        <v>Joint Owner SSN Number invalid</v>
      </c>
    </row>
    <row r="177" spans="1:10" s="4" customFormat="1" ht="12">
      <c r="A177" s="2" t="s">
        <v>1849</v>
      </c>
      <c r="B177" s="2">
        <f t="shared" si="12"/>
        <v>2914</v>
      </c>
      <c r="C177" s="2">
        <f t="shared" si="13"/>
        <v>2921</v>
      </c>
      <c r="D177" s="2">
        <v>8</v>
      </c>
      <c r="E177" s="2" t="s">
        <v>374</v>
      </c>
      <c r="F177" s="2" t="s">
        <v>385</v>
      </c>
      <c r="G177" s="2" t="s">
        <v>450</v>
      </c>
      <c r="H177" s="2" t="s">
        <v>1733</v>
      </c>
      <c r="I177" s="12">
        <v>89</v>
      </c>
      <c r="J177" s="2" t="str">
        <f>VLOOKUP(I177,'NSCC Reject Reason Codes'!$A$3:$B$615,2,FALSE)</f>
        <v>Joint Owner DOB missing</v>
      </c>
    </row>
    <row r="178" spans="1:10" s="4" customFormat="1" ht="12">
      <c r="A178" s="2" t="s">
        <v>1850</v>
      </c>
      <c r="B178" s="2">
        <f t="shared" si="12"/>
        <v>2922</v>
      </c>
      <c r="C178" s="2">
        <f t="shared" si="13"/>
        <v>2956</v>
      </c>
      <c r="D178" s="2">
        <v>35</v>
      </c>
      <c r="E178" s="2" t="s">
        <v>376</v>
      </c>
      <c r="F178" s="2" t="s">
        <v>385</v>
      </c>
      <c r="G178" s="2" t="s">
        <v>956</v>
      </c>
      <c r="H178" s="2" t="s">
        <v>1729</v>
      </c>
      <c r="I178" s="12">
        <v>87</v>
      </c>
      <c r="J178" s="2" t="str">
        <f>VLOOKUP(I178,'NSCC Reject Reason Codes'!$A$3:$B$615,2,FALSE)</f>
        <v>Joint Owner Name missing</v>
      </c>
    </row>
    <row r="179" spans="1:10" s="4" customFormat="1" ht="24">
      <c r="A179" s="2" t="s">
        <v>1851</v>
      </c>
      <c r="B179" s="2">
        <f t="shared" si="12"/>
        <v>2957</v>
      </c>
      <c r="C179" s="2">
        <f t="shared" si="13"/>
        <v>2965</v>
      </c>
      <c r="D179" s="2">
        <v>9</v>
      </c>
      <c r="E179" s="2" t="s">
        <v>374</v>
      </c>
      <c r="F179" s="2" t="s">
        <v>385</v>
      </c>
      <c r="G179" s="52" t="s">
        <v>972</v>
      </c>
      <c r="H179" s="2" t="s">
        <v>1731</v>
      </c>
      <c r="I179" s="12">
        <v>88</v>
      </c>
      <c r="J179" s="2" t="str">
        <f>VLOOKUP(I179,'NSCC Reject Reason Codes'!$A$3:$B$615,2,FALSE)</f>
        <v>Joint Owner SSN Number invalid</v>
      </c>
    </row>
    <row r="180" spans="1:10" s="4" customFormat="1" ht="12">
      <c r="A180" s="2" t="s">
        <v>1852</v>
      </c>
      <c r="B180" s="2">
        <f t="shared" si="12"/>
        <v>2966</v>
      </c>
      <c r="C180" s="2">
        <f t="shared" si="13"/>
        <v>2973</v>
      </c>
      <c r="D180" s="2">
        <v>8</v>
      </c>
      <c r="E180" s="2" t="s">
        <v>374</v>
      </c>
      <c r="F180" s="2" t="s">
        <v>385</v>
      </c>
      <c r="G180" s="2" t="s">
        <v>450</v>
      </c>
      <c r="H180" s="2" t="s">
        <v>1733</v>
      </c>
      <c r="I180" s="12">
        <v>89</v>
      </c>
      <c r="J180" s="2" t="str">
        <f>VLOOKUP(I180,'NSCC Reject Reason Codes'!$A$3:$B$615,2,FALSE)</f>
        <v>Joint Owner DOB missing</v>
      </c>
    </row>
    <row r="181" spans="1:10" s="4" customFormat="1" ht="12">
      <c r="A181" s="2" t="s">
        <v>1853</v>
      </c>
      <c r="B181" s="2">
        <f t="shared" si="12"/>
        <v>2974</v>
      </c>
      <c r="C181" s="2">
        <f t="shared" si="13"/>
        <v>3008</v>
      </c>
      <c r="D181" s="2">
        <v>35</v>
      </c>
      <c r="E181" s="2" t="s">
        <v>376</v>
      </c>
      <c r="F181" s="2" t="s">
        <v>385</v>
      </c>
      <c r="G181" s="2" t="s">
        <v>956</v>
      </c>
      <c r="H181" s="2" t="s">
        <v>1729</v>
      </c>
      <c r="I181" s="12">
        <v>87</v>
      </c>
      <c r="J181" s="2" t="str">
        <f>VLOOKUP(I181,'NSCC Reject Reason Codes'!$A$3:$B$615,2,FALSE)</f>
        <v>Joint Owner Name missing</v>
      </c>
    </row>
    <row r="182" spans="1:10" s="4" customFormat="1" ht="24">
      <c r="A182" s="2" t="s">
        <v>1854</v>
      </c>
      <c r="B182" s="2">
        <f t="shared" si="12"/>
        <v>3009</v>
      </c>
      <c r="C182" s="2">
        <f t="shared" si="13"/>
        <v>3017</v>
      </c>
      <c r="D182" s="2">
        <v>9</v>
      </c>
      <c r="E182" s="2" t="s">
        <v>374</v>
      </c>
      <c r="F182" s="2" t="s">
        <v>385</v>
      </c>
      <c r="G182" s="52" t="s">
        <v>972</v>
      </c>
      <c r="H182" s="2" t="s">
        <v>1731</v>
      </c>
      <c r="I182" s="12">
        <v>88</v>
      </c>
      <c r="J182" s="2" t="str">
        <f>VLOOKUP(I182,'NSCC Reject Reason Codes'!$A$3:$B$615,2,FALSE)</f>
        <v>Joint Owner SSN Number invalid</v>
      </c>
    </row>
    <row r="183" spans="1:10" s="4" customFormat="1" ht="12">
      <c r="A183" s="2" t="s">
        <v>1855</v>
      </c>
      <c r="B183" s="2">
        <f t="shared" si="12"/>
        <v>3018</v>
      </c>
      <c r="C183" s="2">
        <f t="shared" si="13"/>
        <v>3025</v>
      </c>
      <c r="D183" s="2">
        <v>8</v>
      </c>
      <c r="E183" s="2" t="s">
        <v>374</v>
      </c>
      <c r="F183" s="2" t="s">
        <v>385</v>
      </c>
      <c r="G183" s="2" t="s">
        <v>450</v>
      </c>
      <c r="H183" s="2" t="s">
        <v>1733</v>
      </c>
      <c r="I183" s="12">
        <v>89</v>
      </c>
      <c r="J183" s="2" t="str">
        <f>VLOOKUP(I183,'NSCC Reject Reason Codes'!$A$3:$B$615,2,FALSE)</f>
        <v>Joint Owner DOB missing</v>
      </c>
    </row>
    <row r="184" spans="1:10" s="4" customFormat="1" ht="12">
      <c r="A184" s="2" t="s">
        <v>1856</v>
      </c>
      <c r="B184" s="2">
        <f t="shared" si="12"/>
        <v>3026</v>
      </c>
      <c r="C184" s="2">
        <f t="shared" si="13"/>
        <v>3060</v>
      </c>
      <c r="D184" s="2">
        <v>35</v>
      </c>
      <c r="E184" s="2" t="s">
        <v>376</v>
      </c>
      <c r="F184" s="2" t="s">
        <v>385</v>
      </c>
      <c r="G184" s="2" t="s">
        <v>956</v>
      </c>
      <c r="H184" s="2" t="s">
        <v>1729</v>
      </c>
      <c r="I184" s="12">
        <v>87</v>
      </c>
      <c r="J184" s="2" t="str">
        <f>VLOOKUP(I184,'NSCC Reject Reason Codes'!$A$3:$B$615,2,FALSE)</f>
        <v>Joint Owner Name missing</v>
      </c>
    </row>
    <row r="185" spans="1:10" s="4" customFormat="1" ht="24">
      <c r="A185" s="2" t="s">
        <v>1857</v>
      </c>
      <c r="B185" s="2">
        <f t="shared" si="12"/>
        <v>3061</v>
      </c>
      <c r="C185" s="2">
        <f t="shared" si="13"/>
        <v>3069</v>
      </c>
      <c r="D185" s="2">
        <v>9</v>
      </c>
      <c r="E185" s="2" t="s">
        <v>374</v>
      </c>
      <c r="F185" s="2" t="s">
        <v>385</v>
      </c>
      <c r="G185" s="52" t="s">
        <v>972</v>
      </c>
      <c r="H185" s="2" t="s">
        <v>1731</v>
      </c>
      <c r="I185" s="12">
        <v>88</v>
      </c>
      <c r="J185" s="2" t="str">
        <f>VLOOKUP(I185,'NSCC Reject Reason Codes'!$A$3:$B$615,2,FALSE)</f>
        <v>Joint Owner SSN Number invalid</v>
      </c>
    </row>
    <row r="186" spans="1:10" s="4" customFormat="1" ht="12">
      <c r="A186" s="2" t="s">
        <v>1858</v>
      </c>
      <c r="B186" s="2">
        <f t="shared" si="12"/>
        <v>3070</v>
      </c>
      <c r="C186" s="2">
        <f t="shared" si="13"/>
        <v>3077</v>
      </c>
      <c r="D186" s="2">
        <v>8</v>
      </c>
      <c r="E186" s="2" t="s">
        <v>374</v>
      </c>
      <c r="F186" s="2" t="s">
        <v>385</v>
      </c>
      <c r="G186" s="2" t="s">
        <v>450</v>
      </c>
      <c r="H186" s="2" t="s">
        <v>1733</v>
      </c>
      <c r="I186" s="12">
        <v>89</v>
      </c>
      <c r="J186" s="2" t="str">
        <f>VLOOKUP(I186,'NSCC Reject Reason Codes'!$A$3:$B$615,2,FALSE)</f>
        <v>Joint Owner DOB missing</v>
      </c>
    </row>
    <row r="187" spans="1:10" s="4" customFormat="1" ht="180">
      <c r="A187" s="2" t="s">
        <v>866</v>
      </c>
      <c r="B187" s="2">
        <f t="shared" si="12"/>
        <v>3078</v>
      </c>
      <c r="C187" s="2">
        <f t="shared" si="13"/>
        <v>3093</v>
      </c>
      <c r="D187" s="2">
        <v>16</v>
      </c>
      <c r="E187" s="2" t="s">
        <v>376</v>
      </c>
      <c r="F187" s="2" t="s">
        <v>458</v>
      </c>
      <c r="G187" s="2" t="s">
        <v>1081</v>
      </c>
      <c r="H187" s="11" t="s">
        <v>1082</v>
      </c>
      <c r="I187" s="10">
        <v>508</v>
      </c>
      <c r="J187" s="2" t="str">
        <f>VLOOKUP(I187,'NSCC Reject Reason Codes'!$A$3:$B$615,2,FALSE)</f>
        <v>Series NSCC Security Issue Number missing/invalid</v>
      </c>
    </row>
    <row r="188" spans="1:10" s="4" customFormat="1" ht="36">
      <c r="A188" s="2" t="s">
        <v>1644</v>
      </c>
      <c r="B188" s="2">
        <f t="shared" ref="B188:B205" si="14">+$C187+1</f>
        <v>3094</v>
      </c>
      <c r="C188" s="2">
        <f t="shared" si="13"/>
        <v>3094</v>
      </c>
      <c r="D188" s="2">
        <v>1</v>
      </c>
      <c r="E188" s="2" t="s">
        <v>376</v>
      </c>
      <c r="F188" s="2" t="s">
        <v>385</v>
      </c>
      <c r="G188" s="13" t="s">
        <v>455</v>
      </c>
      <c r="H188" s="2" t="s">
        <v>1645</v>
      </c>
      <c r="I188" s="10">
        <v>521</v>
      </c>
      <c r="J188" s="2" t="str">
        <f>VLOOKUP(I188,'NSCC Reject Reason Codes'!$A$3:$B$615,2,FALSE)</f>
        <v>Same Day Multiple Trade Indicator invalid</v>
      </c>
    </row>
    <row r="189" spans="1:10" s="4" customFormat="1" ht="60">
      <c r="A189" s="2" t="s">
        <v>1646</v>
      </c>
      <c r="B189" s="2">
        <f t="shared" si="14"/>
        <v>3095</v>
      </c>
      <c r="C189" s="2">
        <f t="shared" si="13"/>
        <v>3110</v>
      </c>
      <c r="D189" s="2">
        <v>16</v>
      </c>
      <c r="E189" s="2" t="s">
        <v>374</v>
      </c>
      <c r="F189" s="2" t="s">
        <v>385</v>
      </c>
      <c r="G189" s="33" t="s">
        <v>465</v>
      </c>
      <c r="H189" s="2" t="s">
        <v>1647</v>
      </c>
      <c r="I189" s="10">
        <v>520</v>
      </c>
      <c r="J189" s="2" t="str">
        <f>VLOOKUP(I189,'NSCC Reject Reason Codes'!$A$3:$B$615,2,FALSE)</f>
        <v>Total Trade Amount Value invalid</v>
      </c>
    </row>
    <row r="190" spans="1:10" s="4" customFormat="1" ht="24">
      <c r="A190" s="2" t="s">
        <v>1648</v>
      </c>
      <c r="B190" s="2">
        <f t="shared" si="14"/>
        <v>3111</v>
      </c>
      <c r="C190" s="2">
        <f t="shared" si="13"/>
        <v>3111</v>
      </c>
      <c r="D190" s="2">
        <v>1</v>
      </c>
      <c r="E190" s="2" t="s">
        <v>376</v>
      </c>
      <c r="F190" s="2" t="s">
        <v>385</v>
      </c>
      <c r="G190" s="2" t="s">
        <v>1598</v>
      </c>
      <c r="H190" s="2" t="s">
        <v>1859</v>
      </c>
      <c r="I190" s="10">
        <v>36</v>
      </c>
      <c r="J190" s="2" t="str">
        <f>VLOOKUP(I190,'NSCC Reject Reason Codes'!$A$3:$B$615,2,FALSE)</f>
        <v>Related Trade Indicator invalid</v>
      </c>
    </row>
    <row r="191" spans="1:10" s="4" customFormat="1" ht="36">
      <c r="A191" s="2" t="s">
        <v>1649</v>
      </c>
      <c r="B191" s="2">
        <f t="shared" si="14"/>
        <v>3112</v>
      </c>
      <c r="C191" s="2">
        <f t="shared" si="13"/>
        <v>3131</v>
      </c>
      <c r="D191" s="2">
        <v>20</v>
      </c>
      <c r="E191" s="2" t="s">
        <v>376</v>
      </c>
      <c r="F191" s="2" t="s">
        <v>458</v>
      </c>
      <c r="G191" s="2" t="s">
        <v>1650</v>
      </c>
      <c r="H191" s="2" t="s">
        <v>1602</v>
      </c>
      <c r="I191" s="10">
        <v>37</v>
      </c>
      <c r="J191" s="2" t="str">
        <f>VLOOKUP(I191,'NSCC Reject Reason Codes'!$A$3:$B$615,2,FALSE)</f>
        <v>Related Account Number invalid</v>
      </c>
    </row>
    <row r="192" spans="1:10" s="4" customFormat="1" ht="24">
      <c r="A192" s="2" t="s">
        <v>1651</v>
      </c>
      <c r="B192" s="2">
        <f t="shared" si="14"/>
        <v>3132</v>
      </c>
      <c r="C192" s="2">
        <f t="shared" si="13"/>
        <v>3132</v>
      </c>
      <c r="D192" s="2">
        <v>1</v>
      </c>
      <c r="E192" s="2" t="s">
        <v>376</v>
      </c>
      <c r="F192" s="2" t="s">
        <v>385</v>
      </c>
      <c r="G192" s="2" t="s">
        <v>1598</v>
      </c>
      <c r="H192" s="2" t="s">
        <v>1859</v>
      </c>
      <c r="I192" s="10">
        <v>36</v>
      </c>
      <c r="J192" s="2" t="str">
        <f>VLOOKUP(I192,'NSCC Reject Reason Codes'!$A$3:$B$615,2,FALSE)</f>
        <v>Related Trade Indicator invalid</v>
      </c>
    </row>
    <row r="193" spans="1:10" s="4" customFormat="1" ht="36">
      <c r="A193" s="2" t="s">
        <v>1652</v>
      </c>
      <c r="B193" s="2">
        <f t="shared" si="14"/>
        <v>3133</v>
      </c>
      <c r="C193" s="2">
        <f t="shared" si="13"/>
        <v>3152</v>
      </c>
      <c r="D193" s="2">
        <v>20</v>
      </c>
      <c r="E193" s="2" t="s">
        <v>376</v>
      </c>
      <c r="F193" s="2" t="s">
        <v>458</v>
      </c>
      <c r="G193" s="2" t="s">
        <v>1653</v>
      </c>
      <c r="H193" s="2" t="s">
        <v>1860</v>
      </c>
      <c r="I193" s="10">
        <v>37</v>
      </c>
      <c r="J193" s="2" t="str">
        <f>VLOOKUP(I193,'NSCC Reject Reason Codes'!$A$3:$B$615,2,FALSE)</f>
        <v>Related Account Number invalid</v>
      </c>
    </row>
    <row r="194" spans="1:10" s="4" customFormat="1" ht="24">
      <c r="A194" s="2" t="s">
        <v>1654</v>
      </c>
      <c r="B194" s="2">
        <f t="shared" si="14"/>
        <v>3153</v>
      </c>
      <c r="C194" s="2">
        <f t="shared" si="13"/>
        <v>3153</v>
      </c>
      <c r="D194" s="2">
        <v>1</v>
      </c>
      <c r="E194" s="2" t="s">
        <v>376</v>
      </c>
      <c r="F194" s="2" t="s">
        <v>385</v>
      </c>
      <c r="G194" s="2" t="s">
        <v>1598</v>
      </c>
      <c r="H194" s="2" t="s">
        <v>1859</v>
      </c>
      <c r="I194" s="10">
        <v>36</v>
      </c>
      <c r="J194" s="2" t="str">
        <f>VLOOKUP(I194,'NSCC Reject Reason Codes'!$A$3:$B$615,2,FALSE)</f>
        <v>Related Trade Indicator invalid</v>
      </c>
    </row>
    <row r="195" spans="1:10" s="4" customFormat="1" ht="36">
      <c r="A195" s="2" t="s">
        <v>1655</v>
      </c>
      <c r="B195" s="2">
        <f t="shared" si="14"/>
        <v>3154</v>
      </c>
      <c r="C195" s="2">
        <f t="shared" si="13"/>
        <v>3173</v>
      </c>
      <c r="D195" s="2">
        <v>20</v>
      </c>
      <c r="E195" s="2" t="s">
        <v>376</v>
      </c>
      <c r="F195" s="2" t="s">
        <v>458</v>
      </c>
      <c r="G195" s="2" t="s">
        <v>1861</v>
      </c>
      <c r="H195" s="2" t="s">
        <v>1602</v>
      </c>
      <c r="I195" s="10">
        <v>37</v>
      </c>
      <c r="J195" s="2" t="str">
        <f>VLOOKUP(I195,'NSCC Reject Reason Codes'!$A$3:$B$615,2,FALSE)</f>
        <v>Related Account Number invalid</v>
      </c>
    </row>
    <row r="196" spans="1:10" s="4" customFormat="1" ht="48">
      <c r="A196" s="2" t="s">
        <v>1657</v>
      </c>
      <c r="B196" s="2">
        <f t="shared" si="14"/>
        <v>3174</v>
      </c>
      <c r="C196" s="2">
        <f t="shared" si="13"/>
        <v>3174</v>
      </c>
      <c r="D196" s="2">
        <v>1</v>
      </c>
      <c r="E196" s="2" t="s">
        <v>376</v>
      </c>
      <c r="F196" s="2" t="s">
        <v>385</v>
      </c>
      <c r="G196" s="2" t="s">
        <v>1598</v>
      </c>
      <c r="H196" s="2" t="s">
        <v>1599</v>
      </c>
      <c r="I196" s="10">
        <v>36</v>
      </c>
      <c r="J196" s="2" t="str">
        <f>VLOOKUP(I196,'NSCC Reject Reason Codes'!$A$3:$B$615,2,FALSE)</f>
        <v>Related Trade Indicator invalid</v>
      </c>
    </row>
    <row r="197" spans="1:10" s="4" customFormat="1" ht="36">
      <c r="A197" s="2" t="s">
        <v>1658</v>
      </c>
      <c r="B197" s="2">
        <f t="shared" si="14"/>
        <v>3175</v>
      </c>
      <c r="C197" s="2">
        <f t="shared" si="13"/>
        <v>3194</v>
      </c>
      <c r="D197" s="2">
        <v>20</v>
      </c>
      <c r="E197" s="2" t="s">
        <v>376</v>
      </c>
      <c r="F197" s="2" t="s">
        <v>458</v>
      </c>
      <c r="G197" s="2" t="s">
        <v>1659</v>
      </c>
      <c r="H197" s="2" t="s">
        <v>1602</v>
      </c>
      <c r="I197" s="10">
        <v>37</v>
      </c>
      <c r="J197" s="2" t="str">
        <f>VLOOKUP(I197,'NSCC Reject Reason Codes'!$A$3:$B$615,2,FALSE)</f>
        <v>Related Account Number invalid</v>
      </c>
    </row>
    <row r="198" spans="1:10" s="4" customFormat="1" ht="156">
      <c r="A198" s="110" t="s">
        <v>1682</v>
      </c>
      <c r="B198" s="2">
        <f t="shared" si="14"/>
        <v>3195</v>
      </c>
      <c r="C198" s="2">
        <f t="shared" ref="C198:C205" si="15">$B198+$D198-1</f>
        <v>3196</v>
      </c>
      <c r="D198" s="2">
        <v>2</v>
      </c>
      <c r="E198" s="2" t="s">
        <v>376</v>
      </c>
      <c r="F198" s="2" t="s">
        <v>458</v>
      </c>
      <c r="G198" s="125" t="s">
        <v>1683</v>
      </c>
      <c r="H198" s="2"/>
      <c r="I198" s="12">
        <v>584</v>
      </c>
      <c r="J198" s="2" t="str">
        <f>VLOOKUP(I198,'NSCC Reject Reason Codes'!$A$3:$B$615,2,FALSE)</f>
        <v>Redemption Reason  Code missing/invalid</v>
      </c>
    </row>
    <row r="199" spans="1:10" s="4" customFormat="1" ht="12">
      <c r="A199" s="78" t="s">
        <v>1684</v>
      </c>
      <c r="B199" s="2">
        <f t="shared" si="14"/>
        <v>3197</v>
      </c>
      <c r="C199" s="2">
        <f t="shared" si="15"/>
        <v>3212</v>
      </c>
      <c r="D199" s="2">
        <v>16</v>
      </c>
      <c r="E199" s="49" t="s">
        <v>374</v>
      </c>
      <c r="F199" s="2" t="s">
        <v>385</v>
      </c>
      <c r="G199" s="126" t="s">
        <v>1025</v>
      </c>
      <c r="H199" s="2"/>
      <c r="I199" s="12">
        <v>585</v>
      </c>
      <c r="J199" s="2" t="str">
        <f>VLOOKUP(I199,'NSCC Reject Reason Codes'!$A$3:$B$615,2,FALSE)</f>
        <v>CDSC Amount invalid</v>
      </c>
    </row>
    <row r="200" spans="1:10" s="4" customFormat="1" ht="12">
      <c r="A200" s="78" t="s">
        <v>1685</v>
      </c>
      <c r="B200" s="2">
        <f t="shared" si="14"/>
        <v>3213</v>
      </c>
      <c r="C200" s="2">
        <f t="shared" si="15"/>
        <v>3228</v>
      </c>
      <c r="D200" s="2">
        <v>16</v>
      </c>
      <c r="E200" s="49" t="s">
        <v>374</v>
      </c>
      <c r="F200" s="2" t="s">
        <v>385</v>
      </c>
      <c r="G200" s="126" t="s">
        <v>1025</v>
      </c>
      <c r="H200" s="2"/>
      <c r="I200" s="12">
        <v>586</v>
      </c>
      <c r="J200" s="2" t="str">
        <f>VLOOKUP(I200,'NSCC Reject Reason Codes'!$A$3:$B$615,2,FALSE)</f>
        <v>Redemption Fee invalid</v>
      </c>
    </row>
    <row r="201" spans="1:10" s="4" customFormat="1" ht="120">
      <c r="A201" s="78" t="s">
        <v>1686</v>
      </c>
      <c r="B201" s="2">
        <f t="shared" si="14"/>
        <v>3229</v>
      </c>
      <c r="C201" s="2">
        <f t="shared" si="15"/>
        <v>3230</v>
      </c>
      <c r="D201" s="2">
        <v>2</v>
      </c>
      <c r="E201" s="2" t="s">
        <v>376</v>
      </c>
      <c r="F201" s="2" t="s">
        <v>385</v>
      </c>
      <c r="G201" s="125" t="s">
        <v>1862</v>
      </c>
      <c r="H201" s="2"/>
      <c r="I201" s="12">
        <v>587</v>
      </c>
      <c r="J201" s="2" t="str">
        <f>VLOOKUP(I201,'NSCC Reject Reason Codes'!$A$3:$B$615,2,FALSE)</f>
        <v>Cost Basis Option invalid</v>
      </c>
    </row>
    <row r="202" spans="1:10" s="4" customFormat="1" ht="12">
      <c r="A202" s="78" t="s">
        <v>1627</v>
      </c>
      <c r="B202" s="2">
        <f t="shared" si="14"/>
        <v>3231</v>
      </c>
      <c r="C202" s="2">
        <f t="shared" si="15"/>
        <v>3236</v>
      </c>
      <c r="D202" s="2">
        <v>6</v>
      </c>
      <c r="E202" s="49" t="s">
        <v>374</v>
      </c>
      <c r="F202" s="2" t="s">
        <v>385</v>
      </c>
      <c r="G202" s="126">
        <v>999.99900000000002</v>
      </c>
      <c r="H202" s="2"/>
      <c r="I202" s="12">
        <v>367</v>
      </c>
      <c r="J202" s="2" t="str">
        <f>VLOOKUP(I202,'NSCC Reject Reason Codes'!$A$3:$B$615,2,FALSE)</f>
        <v>Redemption Percentage missing/invalid</v>
      </c>
    </row>
    <row r="203" spans="1:10" s="4" customFormat="1" ht="72">
      <c r="A203" s="2" t="s">
        <v>1188</v>
      </c>
      <c r="B203" s="2">
        <f t="shared" si="14"/>
        <v>3237</v>
      </c>
      <c r="C203" s="2">
        <f t="shared" si="15"/>
        <v>3256</v>
      </c>
      <c r="D203" s="2">
        <v>20</v>
      </c>
      <c r="E203" s="2" t="s">
        <v>376</v>
      </c>
      <c r="F203" s="2" t="s">
        <v>385</v>
      </c>
      <c r="G203" s="2" t="s">
        <v>1688</v>
      </c>
      <c r="H203" s="2" t="s">
        <v>1190</v>
      </c>
      <c r="I203" s="12">
        <v>366</v>
      </c>
      <c r="J203" s="2" t="str">
        <f>VLOOKUP(I203,'NSCC Reject Reason Codes'!$A$3:$B$615,2,FALSE)</f>
        <v xml:space="preserve">Related Control Number missing/invalid </v>
      </c>
    </row>
    <row r="204" spans="1:10" s="4" customFormat="1" ht="36">
      <c r="A204" s="4" t="s">
        <v>1863</v>
      </c>
      <c r="B204" s="2">
        <f t="shared" si="14"/>
        <v>3257</v>
      </c>
      <c r="C204" s="2">
        <f t="shared" si="15"/>
        <v>3276</v>
      </c>
      <c r="D204" s="4">
        <v>20</v>
      </c>
      <c r="E204" s="4" t="s">
        <v>376</v>
      </c>
      <c r="F204" s="4" t="s">
        <v>385</v>
      </c>
      <c r="G204" s="2" t="s">
        <v>956</v>
      </c>
      <c r="H204" s="125" t="s">
        <v>1864</v>
      </c>
      <c r="I204" s="12">
        <v>467</v>
      </c>
      <c r="J204" s="2" t="str">
        <f>VLOOKUP(I204,'NSCC Reject Reason Codes'!$A$3:$B$615,2,FALSE)</f>
        <v>TPA Investor ID invalid</v>
      </c>
    </row>
    <row r="205" spans="1:10" s="4" customFormat="1" ht="168">
      <c r="A205" s="110" t="s">
        <v>1865</v>
      </c>
      <c r="B205" s="2">
        <f t="shared" si="14"/>
        <v>3277</v>
      </c>
      <c r="C205" s="2">
        <f t="shared" si="15"/>
        <v>3278</v>
      </c>
      <c r="D205" s="4">
        <v>2</v>
      </c>
      <c r="E205" s="4" t="s">
        <v>376</v>
      </c>
      <c r="F205" s="4" t="s">
        <v>458</v>
      </c>
      <c r="G205" s="110" t="s">
        <v>1866</v>
      </c>
      <c r="H205" s="110" t="s">
        <v>1867</v>
      </c>
      <c r="I205" s="12">
        <v>468</v>
      </c>
      <c r="J205" s="2" t="str">
        <f>VLOOKUP(I205,'NSCC Reject Reason Codes'!$A$3:$B$615,2,FALSE)</f>
        <v>TPA Company missing/invalid</v>
      </c>
    </row>
  </sheetData>
  <autoFilter ref="A2:J205" xr:uid="{00000000-0009-0000-0000-00000E000000}"/>
  <customSheetViews>
    <customSheetView guid="{EE821439-75E3-4A63-A3B6-BCBD88C611ED}" scale="90" showPageBreaks="1" fitToPage="1" printArea="1">
      <pane xSplit="1" ySplit="2" topLeftCell="H3" activePane="bottomRight" state="frozenSplit"/>
      <selection pane="bottomRight"/>
      <pageMargins left="0" right="0" top="0" bottom="0" header="0" footer="0"/>
      <printOptions horizontalCentered="1" gridLines="1"/>
      <pageSetup paperSize="5" scale="90" fitToHeight="100" orientation="landscape" r:id="rId1"/>
      <headerFooter alignWithMargins="0">
        <oddHeader>&amp;C&amp;A</oddHeader>
        <oddFooter>&amp;L&amp;A&amp;C&amp;P</oddFooter>
      </headerFooter>
    </customSheetView>
    <customSheetView guid="{D7F7BEE5-BE09-43B7-BD73-E69A29CFAB86}" fitToPage="1">
      <pane xSplit="1" ySplit="1" topLeftCell="B38" activePane="bottomRight" state="frozenSplit"/>
      <selection pane="bottomRight" activeCell="G71" sqref="G71"/>
      <pageMargins left="0" right="0" top="0" bottom="0" header="0" footer="0"/>
      <printOptions horizontalCentered="1" gridLines="1"/>
      <pageSetup paperSize="5" scale="89" fitToHeight="100" orientation="landscape" r:id="rId2"/>
      <headerFooter alignWithMargins="0">
        <oddHeader>&amp;C&amp;A</oddHeader>
        <oddFooter>&amp;L&amp;A&amp;C&amp;P</oddFooter>
      </headerFooter>
    </customSheetView>
    <customSheetView guid="{02149C7A-8138-4D93-95DB-BA5C87F38634}" showPageBreaks="1" fitToPage="1">
      <pane xSplit="1" ySplit="2" topLeftCell="B3" activePane="bottomRight" state="frozenSplit"/>
      <selection pane="bottomRight" activeCell="G8" sqref="G8"/>
      <pageMargins left="0" right="0" top="0" bottom="0" header="0" footer="0"/>
      <printOptions horizontalCentered="1" gridLines="1"/>
      <pageSetup paperSize="5" scale="90" fitToHeight="100" orientation="landscape" r:id="rId3"/>
      <headerFooter alignWithMargins="0">
        <oddHeader>&amp;C&amp;A</oddHeader>
        <oddFooter>&amp;L&amp;A&amp;C&amp;P</oddFooter>
      </headerFooter>
    </customSheetView>
  </customSheetViews>
  <phoneticPr fontId="1" type="noConversion"/>
  <hyperlinks>
    <hyperlink ref="B1" location="'Table of Contents'!A1" display="T.O.C" xr:uid="{00000000-0004-0000-0E00-000000000000}"/>
    <hyperlink ref="G38" location="'Account Types'!A1" display="See tab 'Account Type' for list" xr:uid="{00000000-0004-0000-0E00-000001000000}"/>
    <hyperlink ref="G78" location="'Backup Withholding Indicators'!A1" display="'Backup Withholding Indicators'!A1" xr:uid="{00000000-0004-0000-0E00-000002000000}"/>
  </hyperlinks>
  <printOptions horizontalCentered="1" gridLines="1"/>
  <pageMargins left="0.25" right="0.25" top="0.25" bottom="0.25" header="0.25" footer="0.25"/>
  <pageSetup scale="67" fitToHeight="0" orientation="landscape" r:id="rId4"/>
  <headerFooter alignWithMargins="0">
    <oddHeader>&amp;C&amp;A</oddHeader>
    <oddFooter>&amp;C&amp;P&amp;L&amp;"Arial"&amp;10&amp;K000000&amp;A_x000D_&amp;1#&amp;"Arial"&amp;10&amp;K737373DTCC Public (White)</oddFooter>
  </headerFooter>
  <ignoredErrors>
    <ignoredError sqref="G89 G171 G189 G199:G200"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pageSetUpPr fitToPage="1"/>
  </sheetPr>
  <dimension ref="A1:K56"/>
  <sheetViews>
    <sheetView zoomScaleNormal="100" zoomScaleSheetLayoutView="70" workbookViewId="0"/>
  </sheetViews>
  <sheetFormatPr defaultColWidth="9.140625" defaultRowHeight="12.75"/>
  <cols>
    <col min="1" max="1" width="37.42578125" style="3" bestFit="1" customWidth="1"/>
    <col min="2" max="6" width="7.7109375" style="3" customWidth="1"/>
    <col min="7" max="7" width="48" style="3" customWidth="1"/>
    <col min="8" max="8" width="29.7109375" style="3" customWidth="1"/>
    <col min="9" max="9" width="7.7109375" style="3" customWidth="1"/>
    <col min="10" max="10" width="40.7109375" style="43" customWidth="1"/>
    <col min="11" max="16384" width="9.140625" style="3"/>
  </cols>
  <sheetData>
    <row r="1" spans="1:11" ht="18.75" customHeight="1">
      <c r="A1" s="64" t="s">
        <v>1868</v>
      </c>
      <c r="B1" s="66" t="s">
        <v>47</v>
      </c>
    </row>
    <row r="2" spans="1:11" ht="30" customHeight="1">
      <c r="A2" s="90" t="s">
        <v>363</v>
      </c>
      <c r="B2" s="90" t="s">
        <v>364</v>
      </c>
      <c r="C2" s="90" t="s">
        <v>365</v>
      </c>
      <c r="D2" s="90" t="s">
        <v>366</v>
      </c>
      <c r="E2" s="90" t="s">
        <v>367</v>
      </c>
      <c r="F2" s="90" t="s">
        <v>368</v>
      </c>
      <c r="G2" s="90" t="s">
        <v>369</v>
      </c>
      <c r="H2" s="90" t="s">
        <v>370</v>
      </c>
      <c r="I2" s="90" t="s">
        <v>371</v>
      </c>
      <c r="J2" s="90" t="s">
        <v>372</v>
      </c>
    </row>
    <row r="3" spans="1:11" s="4" customFormat="1" ht="12">
      <c r="A3" s="2" t="s">
        <v>373</v>
      </c>
      <c r="B3" s="2">
        <v>1</v>
      </c>
      <c r="C3" s="2">
        <f t="shared" ref="C3:C37" si="0">$B3+$D3-1</f>
        <v>4</v>
      </c>
      <c r="D3" s="2">
        <v>4</v>
      </c>
      <c r="E3" s="2" t="s">
        <v>374</v>
      </c>
      <c r="F3" s="2" t="s">
        <v>375</v>
      </c>
      <c r="G3" s="2"/>
      <c r="H3" s="2"/>
      <c r="I3" s="10">
        <v>1</v>
      </c>
      <c r="J3" s="2" t="str">
        <f>VLOOKUP(I3,'NSCC Reject Reason Codes'!$A$3:$B$615,2,FALSE)</f>
        <v>Record Length missing/invalid</v>
      </c>
    </row>
    <row r="4" spans="1:11" s="4" customFormat="1" ht="24">
      <c r="A4" s="2" t="s">
        <v>51</v>
      </c>
      <c r="B4" s="2">
        <f t="shared" ref="B4:B41" si="1">$C3+1</f>
        <v>5</v>
      </c>
      <c r="C4" s="2">
        <f t="shared" si="0"/>
        <v>5</v>
      </c>
      <c r="D4" s="2">
        <v>1</v>
      </c>
      <c r="E4" s="2" t="s">
        <v>376</v>
      </c>
      <c r="F4" s="2" t="s">
        <v>375</v>
      </c>
      <c r="G4" s="2" t="s">
        <v>57</v>
      </c>
      <c r="H4" s="2"/>
      <c r="I4" s="10">
        <v>2</v>
      </c>
      <c r="J4" s="2" t="str">
        <f>VLOOKUP(I4,'NSCC Reject Reason Codes'!$A$3:$B$615,2,FALSE)</f>
        <v>Originator Type missing/invalid</v>
      </c>
    </row>
    <row r="5" spans="1:11" s="4" customFormat="1" ht="24">
      <c r="A5" s="2" t="s">
        <v>987</v>
      </c>
      <c r="B5" s="2">
        <f t="shared" si="1"/>
        <v>6</v>
      </c>
      <c r="C5" s="2">
        <f t="shared" si="0"/>
        <v>13</v>
      </c>
      <c r="D5" s="2">
        <v>8</v>
      </c>
      <c r="E5" s="2" t="s">
        <v>376</v>
      </c>
      <c r="F5" s="2" t="s">
        <v>375</v>
      </c>
      <c r="H5" s="2" t="s">
        <v>988</v>
      </c>
      <c r="I5" s="12">
        <v>3</v>
      </c>
      <c r="J5" s="2" t="str">
        <f>VLOOKUP(I5,'NSCC Reject Reason Codes'!$A$3:$B$615,2,FALSE)</f>
        <v>Firm Number missing/invalid</v>
      </c>
    </row>
    <row r="6" spans="1:11" s="4" customFormat="1" ht="12">
      <c r="A6" s="145" t="s">
        <v>380</v>
      </c>
      <c r="B6" s="2">
        <f t="shared" si="1"/>
        <v>14</v>
      </c>
      <c r="C6" s="2">
        <f t="shared" si="0"/>
        <v>21</v>
      </c>
      <c r="D6" s="2">
        <v>8</v>
      </c>
      <c r="E6" s="2" t="s">
        <v>376</v>
      </c>
      <c r="F6" s="2" t="s">
        <v>375</v>
      </c>
      <c r="H6" s="2" t="s">
        <v>381</v>
      </c>
      <c r="I6" s="12">
        <v>4</v>
      </c>
      <c r="J6" s="2" t="str">
        <f>VLOOKUP(I6,'NSCC Reject Reason Codes'!$A$3:$B$615,2,FALSE)</f>
        <v>Fund Number missing/invalid</v>
      </c>
    </row>
    <row r="7" spans="1:11" s="4" customFormat="1" ht="108">
      <c r="A7" s="2" t="s">
        <v>382</v>
      </c>
      <c r="B7" s="2">
        <f t="shared" si="1"/>
        <v>22</v>
      </c>
      <c r="C7" s="2">
        <f t="shared" si="0"/>
        <v>24</v>
      </c>
      <c r="D7" s="2">
        <v>3</v>
      </c>
      <c r="E7" s="2" t="s">
        <v>376</v>
      </c>
      <c r="F7" s="2" t="s">
        <v>375</v>
      </c>
      <c r="G7" s="2" t="s">
        <v>1869</v>
      </c>
      <c r="H7" s="2"/>
      <c r="I7" s="12">
        <v>5</v>
      </c>
      <c r="J7" s="2" t="str">
        <f>VLOOKUP(I7,'NSCC Reject Reason Codes'!$A$3:$B$615,2,FALSE)</f>
        <v xml:space="preserve">Record Type missing/invalid  </v>
      </c>
    </row>
    <row r="8" spans="1:11" s="4" customFormat="1" ht="180">
      <c r="A8" s="2" t="s">
        <v>384</v>
      </c>
      <c r="B8" s="2">
        <f t="shared" si="1"/>
        <v>25</v>
      </c>
      <c r="C8" s="2">
        <f t="shared" si="0"/>
        <v>40</v>
      </c>
      <c r="D8" s="2">
        <v>16</v>
      </c>
      <c r="E8" s="2" t="s">
        <v>376</v>
      </c>
      <c r="F8" s="2" t="s">
        <v>458</v>
      </c>
      <c r="G8" s="2" t="s">
        <v>990</v>
      </c>
      <c r="H8" s="11" t="s">
        <v>1110</v>
      </c>
      <c r="I8" s="10">
        <v>6</v>
      </c>
      <c r="J8" s="2" t="str">
        <f>VLOOKUP(I8,'NSCC Reject Reason Codes'!$A$3:$B$615,2,FALSE)</f>
        <v xml:space="preserve">NSCC Security Issue Number missing/invalid </v>
      </c>
      <c r="K8" s="2"/>
    </row>
    <row r="9" spans="1:11" s="4" customFormat="1" ht="48">
      <c r="A9" s="2" t="s">
        <v>388</v>
      </c>
      <c r="B9" s="2">
        <f t="shared" si="1"/>
        <v>41</v>
      </c>
      <c r="C9" s="2">
        <f t="shared" si="0"/>
        <v>43</v>
      </c>
      <c r="D9" s="2">
        <v>3</v>
      </c>
      <c r="E9" s="2" t="s">
        <v>376</v>
      </c>
      <c r="F9" s="2" t="s">
        <v>385</v>
      </c>
      <c r="G9" s="2" t="s">
        <v>992</v>
      </c>
      <c r="H9" s="2" t="s">
        <v>390</v>
      </c>
      <c r="I9" s="12">
        <v>343</v>
      </c>
      <c r="J9" s="2" t="str">
        <f>VLOOKUP(I9,'NSCC Reject Reason Codes'!$A$3:$B$615,2,FALSE)</f>
        <v xml:space="preserve">Sidepocket ID invalid </v>
      </c>
    </row>
    <row r="10" spans="1:11" s="4" customFormat="1" ht="24">
      <c r="A10" s="2" t="s">
        <v>391</v>
      </c>
      <c r="B10" s="2">
        <f t="shared" si="1"/>
        <v>44</v>
      </c>
      <c r="C10" s="2">
        <f t="shared" si="0"/>
        <v>51</v>
      </c>
      <c r="D10" s="2">
        <v>8</v>
      </c>
      <c r="E10" s="2" t="s">
        <v>376</v>
      </c>
      <c r="F10" s="2" t="s">
        <v>385</v>
      </c>
      <c r="G10" s="2" t="s">
        <v>392</v>
      </c>
      <c r="H10" s="2" t="s">
        <v>993</v>
      </c>
      <c r="I10" s="12">
        <v>346</v>
      </c>
      <c r="J10" s="2" t="str">
        <f>VLOOKUP(I10,'NSCC Reject Reason Codes'!$A$3:$B$615,2,FALSE)</f>
        <v xml:space="preserve">Share Class invalid </v>
      </c>
    </row>
    <row r="11" spans="1:11" s="4" customFormat="1" ht="60">
      <c r="A11" s="2" t="s">
        <v>994</v>
      </c>
      <c r="B11" s="2">
        <f t="shared" si="1"/>
        <v>52</v>
      </c>
      <c r="C11" s="2">
        <f t="shared" si="0"/>
        <v>52</v>
      </c>
      <c r="D11" s="2">
        <v>1</v>
      </c>
      <c r="E11" s="2" t="s">
        <v>376</v>
      </c>
      <c r="F11" s="2" t="s">
        <v>385</v>
      </c>
      <c r="G11" s="2" t="s">
        <v>1870</v>
      </c>
      <c r="H11" s="2" t="s">
        <v>747</v>
      </c>
      <c r="I11" s="12">
        <v>7</v>
      </c>
      <c r="J11" s="2" t="str">
        <f>VLOOKUP(I11,'NSCC Reject Reason Codes'!$A$3:$B$615,2,FALSE)</f>
        <v>Security Identifier invalid</v>
      </c>
    </row>
    <row r="12" spans="1:11" s="4" customFormat="1" ht="48">
      <c r="A12" s="2" t="s">
        <v>996</v>
      </c>
      <c r="B12" s="2">
        <f t="shared" si="1"/>
        <v>53</v>
      </c>
      <c r="C12" s="2">
        <f t="shared" si="0"/>
        <v>64</v>
      </c>
      <c r="D12" s="2">
        <v>12</v>
      </c>
      <c r="E12" s="2" t="s">
        <v>376</v>
      </c>
      <c r="F12" s="2" t="s">
        <v>385</v>
      </c>
      <c r="G12" s="2" t="s">
        <v>1112</v>
      </c>
      <c r="H12" s="2" t="s">
        <v>747</v>
      </c>
      <c r="I12" s="12">
        <v>8</v>
      </c>
      <c r="J12" s="2" t="str">
        <f>VLOOKUP(I12,'NSCC Reject Reason Codes'!$A$3:$B$615,2,FALSE)</f>
        <v>Security Issue ID invalid</v>
      </c>
    </row>
    <row r="13" spans="1:11" s="4" customFormat="1" ht="90.75" customHeight="1">
      <c r="A13" s="2" t="s">
        <v>1113</v>
      </c>
      <c r="B13" s="2">
        <f t="shared" si="1"/>
        <v>65</v>
      </c>
      <c r="C13" s="2">
        <f t="shared" si="0"/>
        <v>84</v>
      </c>
      <c r="D13" s="2">
        <v>20</v>
      </c>
      <c r="E13" s="2" t="s">
        <v>376</v>
      </c>
      <c r="F13" s="2" t="s">
        <v>375</v>
      </c>
      <c r="G13" s="2" t="s">
        <v>1692</v>
      </c>
      <c r="H13" s="2" t="s">
        <v>1871</v>
      </c>
      <c r="I13" s="12">
        <v>9</v>
      </c>
      <c r="J13" s="2" t="str">
        <f>VLOOKUP(I13,'NSCC Reject Reason Codes'!$A$3:$B$615,2,FALSE)</f>
        <v>Control Number missing/invalid</v>
      </c>
    </row>
    <row r="14" spans="1:11" s="4" customFormat="1" ht="204">
      <c r="A14" s="110" t="s">
        <v>1872</v>
      </c>
      <c r="B14" s="2">
        <f t="shared" si="1"/>
        <v>85</v>
      </c>
      <c r="C14" s="2">
        <f t="shared" si="0"/>
        <v>85</v>
      </c>
      <c r="D14" s="2">
        <v>1</v>
      </c>
      <c r="E14" s="110" t="s">
        <v>376</v>
      </c>
      <c r="F14" s="110" t="s">
        <v>458</v>
      </c>
      <c r="G14" s="2" t="s">
        <v>1873</v>
      </c>
      <c r="H14" s="2" t="s">
        <v>1874</v>
      </c>
      <c r="I14" s="12">
        <v>236</v>
      </c>
      <c r="J14" s="2" t="str">
        <f>VLOOKUP(I14,'NSCC Reject Reason Codes'!$A$3:$B$615,2,FALSE)</f>
        <v>Re-acknowledgement Indicator missing/invalid</v>
      </c>
    </row>
    <row r="15" spans="1:11" s="4" customFormat="1" ht="24">
      <c r="A15" s="2" t="s">
        <v>420</v>
      </c>
      <c r="B15" s="2">
        <f t="shared" si="1"/>
        <v>86</v>
      </c>
      <c r="C15" s="2">
        <f t="shared" si="0"/>
        <v>93</v>
      </c>
      <c r="D15" s="2">
        <v>8</v>
      </c>
      <c r="E15" s="2" t="s">
        <v>374</v>
      </c>
      <c r="F15" s="2" t="s">
        <v>375</v>
      </c>
      <c r="G15" s="2" t="s">
        <v>450</v>
      </c>
      <c r="H15" s="2" t="s">
        <v>1695</v>
      </c>
      <c r="I15" s="12">
        <v>11</v>
      </c>
      <c r="J15" s="2" t="str">
        <f>VLOOKUP(I15,'NSCC Reject Reason Codes'!$A$3:$B$615,2,FALSE)</f>
        <v xml:space="preserve">Submission Date missing/invalid  </v>
      </c>
    </row>
    <row r="16" spans="1:11" s="4" customFormat="1" ht="228">
      <c r="A16" s="2" t="s">
        <v>786</v>
      </c>
      <c r="B16" s="2">
        <f t="shared" si="1"/>
        <v>94</v>
      </c>
      <c r="C16" s="2">
        <f t="shared" si="0"/>
        <v>101</v>
      </c>
      <c r="D16" s="2">
        <v>8</v>
      </c>
      <c r="E16" s="2" t="s">
        <v>374</v>
      </c>
      <c r="F16" s="2" t="s">
        <v>458</v>
      </c>
      <c r="G16" s="2" t="s">
        <v>1875</v>
      </c>
      <c r="H16" s="2" t="s">
        <v>1876</v>
      </c>
      <c r="I16" s="12">
        <v>412</v>
      </c>
      <c r="J16" s="2" t="str">
        <f>VLOOKUP(I16,'NSCC Reject Reason Codes'!$A$3:$B$615,2,FALSE)</f>
        <v>Trade Date/Dealing Date – (Business Date) missing/invalid</v>
      </c>
    </row>
    <row r="17" spans="1:10" s="4" customFormat="1" ht="144">
      <c r="A17" s="2" t="s">
        <v>1877</v>
      </c>
      <c r="B17" s="2">
        <f t="shared" si="1"/>
        <v>102</v>
      </c>
      <c r="C17" s="2">
        <f t="shared" si="0"/>
        <v>102</v>
      </c>
      <c r="D17" s="2">
        <v>1</v>
      </c>
      <c r="E17" s="2" t="s">
        <v>376</v>
      </c>
      <c r="F17" s="2" t="s">
        <v>458</v>
      </c>
      <c r="G17" s="2" t="s">
        <v>1878</v>
      </c>
      <c r="H17" s="2"/>
      <c r="I17" s="12">
        <v>13</v>
      </c>
      <c r="J17" s="2" t="str">
        <f>VLOOKUP(I17,'NSCC Reject Reason Codes'!$A$3:$B$615,2,FALSE)</f>
        <v>Registration Indicator missing/invalid</v>
      </c>
    </row>
    <row r="18" spans="1:10" s="4" customFormat="1" ht="84">
      <c r="A18" s="2" t="s">
        <v>413</v>
      </c>
      <c r="B18" s="2">
        <f t="shared" si="1"/>
        <v>103</v>
      </c>
      <c r="C18" s="2">
        <f t="shared" si="0"/>
        <v>103</v>
      </c>
      <c r="D18" s="2">
        <v>1</v>
      </c>
      <c r="E18" s="2" t="s">
        <v>376</v>
      </c>
      <c r="F18" s="2" t="s">
        <v>375</v>
      </c>
      <c r="G18" s="2" t="s">
        <v>414</v>
      </c>
      <c r="H18" s="2"/>
      <c r="I18" s="12">
        <v>14</v>
      </c>
      <c r="J18" s="2" t="str">
        <f>VLOOKUP(I18,'NSCC Reject Reason Codes'!$A$3:$B$615,2,FALSE)</f>
        <v>NSCC Reject Indicator invalid</v>
      </c>
    </row>
    <row r="19" spans="1:10" s="4" customFormat="1" ht="72">
      <c r="A19" s="2" t="s">
        <v>415</v>
      </c>
      <c r="B19" s="2">
        <f t="shared" si="1"/>
        <v>104</v>
      </c>
      <c r="C19" s="2">
        <f t="shared" si="0"/>
        <v>107</v>
      </c>
      <c r="D19" s="2">
        <v>4</v>
      </c>
      <c r="E19" s="2" t="s">
        <v>376</v>
      </c>
      <c r="F19" s="2" t="s">
        <v>375</v>
      </c>
      <c r="G19" s="2" t="s">
        <v>416</v>
      </c>
      <c r="H19" s="2"/>
      <c r="I19" s="12">
        <v>15</v>
      </c>
      <c r="J19" s="2" t="str">
        <f>VLOOKUP(I19,'NSCC Reject Reason Codes'!$A$3:$B$615,2,FALSE)</f>
        <v>NSCC Reject Code invalid</v>
      </c>
    </row>
    <row r="20" spans="1:10" s="4" customFormat="1" ht="72">
      <c r="A20" s="2" t="s">
        <v>417</v>
      </c>
      <c r="B20" s="2">
        <f t="shared" si="1"/>
        <v>108</v>
      </c>
      <c r="C20" s="2">
        <f t="shared" si="0"/>
        <v>111</v>
      </c>
      <c r="D20" s="2">
        <v>4</v>
      </c>
      <c r="E20" s="2" t="s">
        <v>376</v>
      </c>
      <c r="F20" s="2" t="s">
        <v>375</v>
      </c>
      <c r="G20" s="2" t="s">
        <v>416</v>
      </c>
      <c r="H20" s="2"/>
      <c r="I20" s="12">
        <v>15</v>
      </c>
      <c r="J20" s="2" t="str">
        <f>VLOOKUP(I20,'NSCC Reject Reason Codes'!$A$3:$B$615,2,FALSE)</f>
        <v>NSCC Reject Code invalid</v>
      </c>
    </row>
    <row r="21" spans="1:10" s="4" customFormat="1" ht="72">
      <c r="A21" s="2" t="s">
        <v>418</v>
      </c>
      <c r="B21" s="2">
        <f t="shared" si="1"/>
        <v>112</v>
      </c>
      <c r="C21" s="2">
        <f t="shared" si="0"/>
        <v>115</v>
      </c>
      <c r="D21" s="2">
        <v>4</v>
      </c>
      <c r="E21" s="2" t="s">
        <v>376</v>
      </c>
      <c r="F21" s="2" t="s">
        <v>375</v>
      </c>
      <c r="G21" s="2" t="s">
        <v>416</v>
      </c>
      <c r="H21" s="2"/>
      <c r="I21" s="12">
        <v>15</v>
      </c>
      <c r="J21" s="2" t="str">
        <f>VLOOKUP(I21,'NSCC Reject Reason Codes'!$A$3:$B$615,2,FALSE)</f>
        <v>NSCC Reject Code invalid</v>
      </c>
    </row>
    <row r="22" spans="1:10" s="4" customFormat="1" ht="72">
      <c r="A22" s="2" t="s">
        <v>419</v>
      </c>
      <c r="B22" s="2">
        <f t="shared" si="1"/>
        <v>116</v>
      </c>
      <c r="C22" s="2">
        <f t="shared" si="0"/>
        <v>119</v>
      </c>
      <c r="D22" s="2">
        <v>4</v>
      </c>
      <c r="E22" s="2" t="s">
        <v>376</v>
      </c>
      <c r="F22" s="2" t="s">
        <v>375</v>
      </c>
      <c r="G22" s="2" t="s">
        <v>416</v>
      </c>
      <c r="H22" s="2"/>
      <c r="I22" s="12">
        <v>15</v>
      </c>
      <c r="J22" s="2" t="str">
        <f>VLOOKUP(I22,'NSCC Reject Reason Codes'!$A$3:$B$615,2,FALSE)</f>
        <v>NSCC Reject Code invalid</v>
      </c>
    </row>
    <row r="23" spans="1:10" s="4" customFormat="1" ht="48">
      <c r="A23" s="2" t="s">
        <v>1547</v>
      </c>
      <c r="B23" s="2">
        <f t="shared" si="1"/>
        <v>120</v>
      </c>
      <c r="C23" s="2">
        <f t="shared" si="0"/>
        <v>121</v>
      </c>
      <c r="D23" s="2">
        <v>2</v>
      </c>
      <c r="E23" s="2" t="s">
        <v>376</v>
      </c>
      <c r="F23" s="2" t="s">
        <v>1879</v>
      </c>
      <c r="G23" s="2" t="s">
        <v>1880</v>
      </c>
      <c r="H23" s="2" t="s">
        <v>1549</v>
      </c>
      <c r="I23" s="12">
        <v>16</v>
      </c>
      <c r="J23" s="2" t="str">
        <f>VLOOKUP(I23,'NSCC Reject Reason Codes'!$A$3:$B$615,2,FALSE)</f>
        <v>Transaction Code missing/invalid</v>
      </c>
    </row>
    <row r="24" spans="1:10" s="4" customFormat="1" ht="240">
      <c r="A24" s="2" t="s">
        <v>807</v>
      </c>
      <c r="B24" s="2">
        <f t="shared" si="1"/>
        <v>122</v>
      </c>
      <c r="C24" s="2">
        <f t="shared" si="0"/>
        <v>129</v>
      </c>
      <c r="D24" s="2">
        <v>8</v>
      </c>
      <c r="E24" s="2" t="s">
        <v>374</v>
      </c>
      <c r="F24" s="2" t="s">
        <v>385</v>
      </c>
      <c r="G24" s="2" t="s">
        <v>1881</v>
      </c>
      <c r="H24" s="2" t="s">
        <v>1882</v>
      </c>
      <c r="I24" s="12">
        <v>17</v>
      </c>
      <c r="J24" s="2" t="str">
        <f>VLOOKUP(I24,'NSCC Reject Reason Codes'!$A$3:$B$615,2,FALSE)</f>
        <v>Settlement Date missing/invalid</v>
      </c>
    </row>
    <row r="25" spans="1:10" s="4" customFormat="1" ht="84">
      <c r="A25" s="2" t="s">
        <v>1126</v>
      </c>
      <c r="B25" s="2">
        <f t="shared" si="1"/>
        <v>130</v>
      </c>
      <c r="C25" s="2">
        <f t="shared" si="0"/>
        <v>130</v>
      </c>
      <c r="D25" s="2">
        <v>1</v>
      </c>
      <c r="E25" s="2" t="s">
        <v>376</v>
      </c>
      <c r="F25" s="2" t="s">
        <v>1879</v>
      </c>
      <c r="G25" s="2" t="s">
        <v>1880</v>
      </c>
      <c r="H25" s="2" t="s">
        <v>1128</v>
      </c>
      <c r="I25" s="12"/>
      <c r="J25" s="2"/>
    </row>
    <row r="26" spans="1:10" s="4" customFormat="1" ht="60">
      <c r="A26" s="2" t="s">
        <v>810</v>
      </c>
      <c r="B26" s="2">
        <f t="shared" si="1"/>
        <v>131</v>
      </c>
      <c r="C26" s="2">
        <f t="shared" si="0"/>
        <v>131</v>
      </c>
      <c r="D26" s="2">
        <v>1</v>
      </c>
      <c r="E26" s="2" t="s">
        <v>376</v>
      </c>
      <c r="F26" s="2" t="s">
        <v>1879</v>
      </c>
      <c r="G26" s="2" t="s">
        <v>1880</v>
      </c>
      <c r="H26" s="2" t="s">
        <v>1698</v>
      </c>
      <c r="I26" s="12"/>
      <c r="J26" s="2"/>
    </row>
    <row r="27" spans="1:10" s="4" customFormat="1" ht="12">
      <c r="A27" s="2" t="s">
        <v>895</v>
      </c>
      <c r="B27" s="2">
        <f t="shared" si="1"/>
        <v>132</v>
      </c>
      <c r="C27" s="2">
        <f t="shared" si="0"/>
        <v>132</v>
      </c>
      <c r="D27" s="2">
        <v>1</v>
      </c>
      <c r="E27" s="2" t="s">
        <v>376</v>
      </c>
      <c r="F27" s="2" t="s">
        <v>375</v>
      </c>
      <c r="G27" s="2" t="s">
        <v>998</v>
      </c>
      <c r="H27" s="2"/>
      <c r="I27" s="12"/>
      <c r="J27" s="2"/>
    </row>
    <row r="28" spans="1:10" s="4" customFormat="1" ht="60">
      <c r="A28" s="2" t="s">
        <v>1142</v>
      </c>
      <c r="B28" s="2">
        <f t="shared" si="1"/>
        <v>133</v>
      </c>
      <c r="C28" s="2">
        <f t="shared" si="0"/>
        <v>148</v>
      </c>
      <c r="D28" s="2">
        <v>16</v>
      </c>
      <c r="E28" s="2" t="s">
        <v>374</v>
      </c>
      <c r="F28" s="2" t="s">
        <v>1879</v>
      </c>
      <c r="G28" s="2" t="s">
        <v>1880</v>
      </c>
      <c r="H28" s="2" t="s">
        <v>1883</v>
      </c>
      <c r="I28" s="12"/>
      <c r="J28" s="2"/>
    </row>
    <row r="29" spans="1:10" s="4" customFormat="1" ht="168">
      <c r="A29" s="2" t="s">
        <v>517</v>
      </c>
      <c r="B29" s="2">
        <f t="shared" si="1"/>
        <v>149</v>
      </c>
      <c r="C29" s="2">
        <f t="shared" si="0"/>
        <v>151</v>
      </c>
      <c r="D29" s="2">
        <v>3</v>
      </c>
      <c r="E29" s="2" t="s">
        <v>376</v>
      </c>
      <c r="F29" s="2" t="s">
        <v>1879</v>
      </c>
      <c r="G29" s="2" t="s">
        <v>1880</v>
      </c>
      <c r="H29" s="2" t="s">
        <v>518</v>
      </c>
      <c r="I29" s="12"/>
      <c r="J29" s="2"/>
    </row>
    <row r="30" spans="1:10" s="4" customFormat="1" ht="48">
      <c r="A30" s="2" t="s">
        <v>1560</v>
      </c>
      <c r="B30" s="2">
        <f t="shared" si="1"/>
        <v>152</v>
      </c>
      <c r="C30" s="2">
        <f t="shared" si="0"/>
        <v>154</v>
      </c>
      <c r="D30" s="2">
        <v>3</v>
      </c>
      <c r="E30" s="2" t="s">
        <v>376</v>
      </c>
      <c r="F30" s="2" t="s">
        <v>1879</v>
      </c>
      <c r="G30" s="2" t="s">
        <v>1880</v>
      </c>
      <c r="H30" s="2" t="s">
        <v>1561</v>
      </c>
      <c r="I30" s="12"/>
      <c r="J30" s="2"/>
    </row>
    <row r="31" spans="1:10" s="4" customFormat="1" ht="48">
      <c r="A31" s="2" t="s">
        <v>1133</v>
      </c>
      <c r="B31" s="2">
        <f t="shared" si="1"/>
        <v>155</v>
      </c>
      <c r="C31" s="2">
        <f t="shared" si="0"/>
        <v>168</v>
      </c>
      <c r="D31" s="2">
        <v>14</v>
      </c>
      <c r="E31" s="2" t="s">
        <v>374</v>
      </c>
      <c r="F31" s="2" t="s">
        <v>1879</v>
      </c>
      <c r="G31" s="2" t="s">
        <v>1880</v>
      </c>
      <c r="H31" s="2" t="s">
        <v>1563</v>
      </c>
      <c r="I31" s="12"/>
      <c r="J31" s="2"/>
    </row>
    <row r="32" spans="1:10" s="4" customFormat="1" ht="60">
      <c r="A32" s="2" t="s">
        <v>1613</v>
      </c>
      <c r="B32" s="2">
        <f t="shared" si="1"/>
        <v>169</v>
      </c>
      <c r="C32" s="2">
        <f t="shared" si="0"/>
        <v>169</v>
      </c>
      <c r="D32" s="2">
        <v>1</v>
      </c>
      <c r="E32" s="2" t="s">
        <v>376</v>
      </c>
      <c r="F32" s="2" t="s">
        <v>1879</v>
      </c>
      <c r="G32" s="2" t="s">
        <v>1880</v>
      </c>
      <c r="H32" s="121" t="s">
        <v>1884</v>
      </c>
      <c r="I32" s="12"/>
      <c r="J32" s="2"/>
    </row>
    <row r="33" spans="1:10" s="4" customFormat="1" ht="60">
      <c r="A33" s="2" t="s">
        <v>1010</v>
      </c>
      <c r="B33" s="2">
        <f t="shared" si="1"/>
        <v>170</v>
      </c>
      <c r="C33" s="2">
        <f t="shared" si="0"/>
        <v>189</v>
      </c>
      <c r="D33" s="2">
        <v>20</v>
      </c>
      <c r="E33" s="2" t="s">
        <v>376</v>
      </c>
      <c r="F33" s="2" t="s">
        <v>1879</v>
      </c>
      <c r="G33" s="2" t="s">
        <v>1880</v>
      </c>
      <c r="H33" s="32" t="s">
        <v>1012</v>
      </c>
      <c r="I33" s="12"/>
      <c r="J33" s="2"/>
    </row>
    <row r="34" spans="1:10" s="4" customFormat="1" ht="48">
      <c r="A34" s="2" t="s">
        <v>1013</v>
      </c>
      <c r="B34" s="2">
        <f t="shared" si="1"/>
        <v>190</v>
      </c>
      <c r="C34" s="2">
        <f t="shared" si="0"/>
        <v>209</v>
      </c>
      <c r="D34" s="2">
        <v>20</v>
      </c>
      <c r="E34" s="2" t="s">
        <v>376</v>
      </c>
      <c r="F34" s="2" t="s">
        <v>1879</v>
      </c>
      <c r="G34" s="2" t="s">
        <v>1880</v>
      </c>
      <c r="H34" s="2" t="s">
        <v>1015</v>
      </c>
      <c r="I34" s="12"/>
      <c r="J34" s="2"/>
    </row>
    <row r="35" spans="1:10" s="4" customFormat="1" ht="156">
      <c r="A35" s="2" t="s">
        <v>880</v>
      </c>
      <c r="B35" s="2">
        <f t="shared" si="1"/>
        <v>210</v>
      </c>
      <c r="C35" s="2">
        <f t="shared" si="0"/>
        <v>217</v>
      </c>
      <c r="D35" s="2">
        <v>8</v>
      </c>
      <c r="E35" s="2" t="s">
        <v>374</v>
      </c>
      <c r="F35" s="2" t="s">
        <v>1879</v>
      </c>
      <c r="G35" s="2" t="s">
        <v>1880</v>
      </c>
      <c r="H35" s="2" t="s">
        <v>1566</v>
      </c>
      <c r="I35" s="12"/>
      <c r="J35" s="2"/>
    </row>
    <row r="36" spans="1:10" s="4" customFormat="1" ht="84">
      <c r="A36" s="2" t="s">
        <v>1041</v>
      </c>
      <c r="B36" s="2">
        <f t="shared" si="1"/>
        <v>218</v>
      </c>
      <c r="C36" s="2">
        <f t="shared" si="0"/>
        <v>225</v>
      </c>
      <c r="D36" s="2">
        <v>8</v>
      </c>
      <c r="E36" s="2" t="s">
        <v>374</v>
      </c>
      <c r="F36" s="2" t="s">
        <v>1879</v>
      </c>
      <c r="G36" s="2" t="s">
        <v>1880</v>
      </c>
      <c r="H36" s="2" t="s">
        <v>1042</v>
      </c>
      <c r="I36" s="12"/>
      <c r="J36" s="2"/>
    </row>
    <row r="37" spans="1:10" s="4" customFormat="1" ht="48">
      <c r="A37" s="2" t="s">
        <v>883</v>
      </c>
      <c r="B37" s="2">
        <f t="shared" si="1"/>
        <v>226</v>
      </c>
      <c r="C37" s="2">
        <f t="shared" si="0"/>
        <v>233</v>
      </c>
      <c r="D37" s="2">
        <v>8</v>
      </c>
      <c r="E37" s="2" t="s">
        <v>374</v>
      </c>
      <c r="F37" s="2" t="s">
        <v>1879</v>
      </c>
      <c r="G37" s="2" t="s">
        <v>1885</v>
      </c>
      <c r="H37" s="2"/>
      <c r="I37" s="12"/>
      <c r="J37" s="2"/>
    </row>
    <row r="38" spans="1:10" s="4" customFormat="1" ht="12">
      <c r="A38" s="2" t="s">
        <v>503</v>
      </c>
      <c r="B38" s="2">
        <f t="shared" si="1"/>
        <v>234</v>
      </c>
      <c r="C38" s="2">
        <f t="shared" ref="C38" si="2">$B38+$D38-1</f>
        <v>282</v>
      </c>
      <c r="D38" s="2">
        <v>49</v>
      </c>
      <c r="E38" s="2" t="s">
        <v>376</v>
      </c>
      <c r="F38" s="2" t="s">
        <v>375</v>
      </c>
      <c r="G38" s="2" t="s">
        <v>998</v>
      </c>
      <c r="H38" s="2"/>
      <c r="I38" s="12"/>
      <c r="J38" s="2"/>
    </row>
    <row r="39" spans="1:10" s="4" customFormat="1" ht="48">
      <c r="A39" s="2" t="s">
        <v>1570</v>
      </c>
      <c r="B39" s="2">
        <f t="shared" si="1"/>
        <v>283</v>
      </c>
      <c r="C39" s="2">
        <f>$B39+$D39-1</f>
        <v>302</v>
      </c>
      <c r="D39" s="2">
        <v>20</v>
      </c>
      <c r="E39" s="2" t="s">
        <v>376</v>
      </c>
      <c r="F39" s="2" t="s">
        <v>1879</v>
      </c>
      <c r="G39" s="2" t="s">
        <v>1880</v>
      </c>
      <c r="H39" s="2" t="s">
        <v>1701</v>
      </c>
      <c r="I39" s="12"/>
      <c r="J39" s="2"/>
    </row>
    <row r="40" spans="1:10" s="4" customFormat="1" ht="12">
      <c r="A40" s="2" t="s">
        <v>503</v>
      </c>
      <c r="B40" s="2">
        <f t="shared" si="1"/>
        <v>303</v>
      </c>
      <c r="C40" s="2">
        <f>$B40+$D40-1</f>
        <v>746</v>
      </c>
      <c r="D40" s="2">
        <v>444</v>
      </c>
      <c r="E40" s="2" t="s">
        <v>376</v>
      </c>
      <c r="F40" s="2" t="s">
        <v>375</v>
      </c>
      <c r="G40" s="2" t="s">
        <v>998</v>
      </c>
      <c r="H40" s="2"/>
      <c r="I40" s="12"/>
      <c r="J40" s="2"/>
    </row>
    <row r="41" spans="1:10" s="4" customFormat="1" ht="228">
      <c r="A41" s="2" t="s">
        <v>866</v>
      </c>
      <c r="B41" s="2">
        <f t="shared" si="1"/>
        <v>747</v>
      </c>
      <c r="C41" s="2">
        <f>$B41+$D41-1</f>
        <v>762</v>
      </c>
      <c r="D41" s="2">
        <v>16</v>
      </c>
      <c r="E41" s="2" t="s">
        <v>376</v>
      </c>
      <c r="F41" s="2" t="s">
        <v>458</v>
      </c>
      <c r="G41" s="2" t="s">
        <v>1081</v>
      </c>
      <c r="H41" s="11" t="s">
        <v>1082</v>
      </c>
      <c r="I41" s="10">
        <v>508</v>
      </c>
      <c r="J41" s="2" t="str">
        <f>VLOOKUP(I41,'NSCC Reject Reason Codes'!$A$3:$B$615,2,FALSE)</f>
        <v>Series NSCC Security Issue Number missing/invalid</v>
      </c>
    </row>
    <row r="42" spans="1:10" s="4" customFormat="1" ht="12">
      <c r="A42" s="213" t="s">
        <v>1886</v>
      </c>
      <c r="B42" s="213"/>
      <c r="C42" s="213"/>
      <c r="D42" s="213"/>
      <c r="E42" s="213"/>
      <c r="F42" s="213"/>
      <c r="G42" s="213"/>
      <c r="H42" s="213"/>
      <c r="I42" s="213"/>
      <c r="J42" s="213"/>
    </row>
    <row r="43" spans="1:10" s="4" customFormat="1" ht="108">
      <c r="A43" s="2" t="s">
        <v>1887</v>
      </c>
      <c r="B43" s="2">
        <f>$C41+1</f>
        <v>763</v>
      </c>
      <c r="C43" s="2">
        <f>$B43+$D43-1</f>
        <v>763</v>
      </c>
      <c r="D43" s="2">
        <v>1</v>
      </c>
      <c r="E43" s="4" t="s">
        <v>376</v>
      </c>
      <c r="F43" s="4" t="s">
        <v>458</v>
      </c>
      <c r="G43" s="2" t="s">
        <v>1888</v>
      </c>
      <c r="H43" s="2"/>
      <c r="I43" s="12">
        <v>59</v>
      </c>
      <c r="J43" s="2" t="str">
        <f>VLOOKUP(I43,'NSCC Reject Reason Codes'!$A$3:$B$615,2,FALSE)</f>
        <v>Fund/Firm  Reject Indicator missing/invalid</v>
      </c>
    </row>
    <row r="44" spans="1:10" s="4" customFormat="1" ht="108">
      <c r="A44" s="2" t="s">
        <v>1889</v>
      </c>
      <c r="B44" s="2">
        <f>$C43+1</f>
        <v>764</v>
      </c>
      <c r="C44" s="2">
        <f>$B44+$D44-1</f>
        <v>767</v>
      </c>
      <c r="D44" s="2">
        <v>4</v>
      </c>
      <c r="E44" s="4" t="s">
        <v>376</v>
      </c>
      <c r="F44" s="4" t="s">
        <v>458</v>
      </c>
      <c r="G44" s="2" t="s">
        <v>1888</v>
      </c>
      <c r="H44" s="32" t="s">
        <v>1487</v>
      </c>
      <c r="I44" s="12">
        <v>60</v>
      </c>
      <c r="J44" s="2" t="str">
        <f>VLOOKUP(I44,'NSCC Reject Reason Codes'!$A$3:$B$615,2,FALSE)</f>
        <v xml:space="preserve">Fund/Firm Reject Reason Code missing/invalid  </v>
      </c>
    </row>
    <row r="45" spans="1:10" s="4" customFormat="1" ht="36">
      <c r="A45" s="2" t="s">
        <v>1890</v>
      </c>
      <c r="B45" s="2">
        <f>$C44+1</f>
        <v>768</v>
      </c>
      <c r="C45" s="2">
        <f>$B45+$D45-1</f>
        <v>771</v>
      </c>
      <c r="D45" s="2">
        <v>4</v>
      </c>
      <c r="E45" s="4" t="s">
        <v>376</v>
      </c>
      <c r="F45" s="4" t="s">
        <v>385</v>
      </c>
      <c r="G45" s="2"/>
      <c r="H45" s="32" t="s">
        <v>1487</v>
      </c>
      <c r="I45" s="12">
        <v>60</v>
      </c>
      <c r="J45" s="2" t="str">
        <f>VLOOKUP(I45,'NSCC Reject Reason Codes'!$A$3:$B$615,2,FALSE)</f>
        <v xml:space="preserve">Fund/Firm Reject Reason Code missing/invalid  </v>
      </c>
    </row>
    <row r="46" spans="1:10" s="4" customFormat="1" ht="36">
      <c r="A46" s="2" t="s">
        <v>1891</v>
      </c>
      <c r="B46" s="2">
        <f>$C45+1</f>
        <v>772</v>
      </c>
      <c r="C46" s="2">
        <f>$B46+$D46-1</f>
        <v>775</v>
      </c>
      <c r="D46" s="2">
        <v>4</v>
      </c>
      <c r="E46" s="4" t="s">
        <v>376</v>
      </c>
      <c r="F46" s="4" t="s">
        <v>385</v>
      </c>
      <c r="G46" s="2"/>
      <c r="H46" s="32" t="s">
        <v>1487</v>
      </c>
      <c r="I46" s="12">
        <v>60</v>
      </c>
      <c r="J46" s="2" t="str">
        <f>VLOOKUP(I46,'NSCC Reject Reason Codes'!$A$3:$B$615,2,FALSE)</f>
        <v xml:space="preserve">Fund/Firm Reject Reason Code missing/invalid  </v>
      </c>
    </row>
    <row r="47" spans="1:10" s="4" customFormat="1" ht="36">
      <c r="A47" s="2" t="s">
        <v>1892</v>
      </c>
      <c r="B47" s="2">
        <f>$C46+1</f>
        <v>776</v>
      </c>
      <c r="C47" s="2">
        <f>$B47+$D47-1</f>
        <v>779</v>
      </c>
      <c r="D47" s="2">
        <v>4</v>
      </c>
      <c r="E47" s="4" t="s">
        <v>376</v>
      </c>
      <c r="F47" s="4" t="s">
        <v>385</v>
      </c>
      <c r="G47" s="2"/>
      <c r="H47" s="32" t="s">
        <v>1487</v>
      </c>
      <c r="I47" s="12">
        <v>60</v>
      </c>
      <c r="J47" s="2" t="str">
        <f>VLOOKUP(I47,'NSCC Reject Reason Codes'!$A$3:$B$615,2,FALSE)</f>
        <v xml:space="preserve">Fund/Firm Reject Reason Code missing/invalid  </v>
      </c>
    </row>
    <row r="48" spans="1:10" s="4" customFormat="1" ht="12">
      <c r="A48" s="213"/>
      <c r="B48" s="213"/>
      <c r="C48" s="213"/>
      <c r="D48" s="213"/>
      <c r="E48" s="213"/>
      <c r="F48" s="213"/>
      <c r="G48" s="213"/>
      <c r="H48" s="213"/>
      <c r="I48" s="213"/>
      <c r="J48" s="213"/>
    </row>
    <row r="49" spans="1:10" s="4" customFormat="1" ht="12">
      <c r="A49" s="2" t="s">
        <v>503</v>
      </c>
      <c r="B49" s="2">
        <f>$C47+1</f>
        <v>780</v>
      </c>
      <c r="C49" s="2">
        <f>$B49+$D49-1</f>
        <v>780</v>
      </c>
      <c r="D49" s="2">
        <v>1</v>
      </c>
      <c r="E49" s="4" t="s">
        <v>376</v>
      </c>
      <c r="F49" s="4" t="s">
        <v>375</v>
      </c>
      <c r="G49" s="40" t="s">
        <v>998</v>
      </c>
      <c r="H49" s="2"/>
      <c r="I49" s="12"/>
      <c r="J49" s="2"/>
    </row>
    <row r="50" spans="1:10" s="4" customFormat="1" ht="36">
      <c r="A50" s="2" t="s">
        <v>1893</v>
      </c>
      <c r="B50" s="2">
        <f>$C49+1</f>
        <v>781</v>
      </c>
      <c r="C50" s="2">
        <f t="shared" ref="C50:C56" si="3">$B50+$D50-1</f>
        <v>781</v>
      </c>
      <c r="D50" s="2">
        <v>1</v>
      </c>
      <c r="E50" s="4" t="s">
        <v>376</v>
      </c>
      <c r="F50" s="4" t="s">
        <v>458</v>
      </c>
      <c r="G50" s="2" t="s">
        <v>1894</v>
      </c>
      <c r="H50" s="2"/>
      <c r="I50" s="12">
        <v>342</v>
      </c>
      <c r="J50" s="2" t="str">
        <f>VLOOKUP(I50,'NSCC Reject Reason Codes'!$A$3:$B$615,2,FALSE)</f>
        <v>Payment Status Indicator missing/invalid</v>
      </c>
    </row>
    <row r="51" spans="1:10" s="4" customFormat="1" ht="72">
      <c r="A51" s="2" t="s">
        <v>1895</v>
      </c>
      <c r="B51" s="2">
        <f t="shared" ref="B51:B56" si="4">$C50+1</f>
        <v>782</v>
      </c>
      <c r="C51" s="2">
        <f t="shared" si="3"/>
        <v>797</v>
      </c>
      <c r="D51" s="2">
        <v>16</v>
      </c>
      <c r="E51" s="4" t="s">
        <v>374</v>
      </c>
      <c r="F51" s="4" t="s">
        <v>385</v>
      </c>
      <c r="G51" s="29">
        <v>99999999999999</v>
      </c>
      <c r="H51" s="32" t="s">
        <v>1896</v>
      </c>
      <c r="I51" s="12">
        <v>394</v>
      </c>
      <c r="J51" s="2" t="str">
        <f>VLOOKUP(I51,'NSCC Reject Reason Codes'!$A$3:$B$615,2,FALSE)</f>
        <v xml:space="preserve">Equalization Amount  missing/invalid  </v>
      </c>
    </row>
    <row r="52" spans="1:10" s="4" customFormat="1" ht="72">
      <c r="A52" s="2" t="s">
        <v>1897</v>
      </c>
      <c r="B52" s="2">
        <f t="shared" si="4"/>
        <v>798</v>
      </c>
      <c r="C52" s="2">
        <f t="shared" si="3"/>
        <v>803</v>
      </c>
      <c r="D52" s="2">
        <v>6</v>
      </c>
      <c r="E52" s="4" t="s">
        <v>374</v>
      </c>
      <c r="F52" s="4" t="s">
        <v>385</v>
      </c>
      <c r="G52" s="6">
        <v>999.99900000000002</v>
      </c>
      <c r="H52" s="127" t="s">
        <v>1896</v>
      </c>
      <c r="I52" s="12">
        <v>395</v>
      </c>
      <c r="J52" s="2" t="str">
        <f>VLOOKUP(I52,'NSCC Reject Reason Codes'!$A$3:$B$615,2,FALSE)</f>
        <v xml:space="preserve">Equalization Percentage missing/invalid    </v>
      </c>
    </row>
    <row r="53" spans="1:10" s="4" customFormat="1" ht="72">
      <c r="A53" s="2" t="s">
        <v>1898</v>
      </c>
      <c r="B53" s="2">
        <f t="shared" si="4"/>
        <v>804</v>
      </c>
      <c r="C53" s="2">
        <f t="shared" si="3"/>
        <v>804</v>
      </c>
      <c r="D53" s="2">
        <v>1</v>
      </c>
      <c r="E53" s="4" t="s">
        <v>376</v>
      </c>
      <c r="F53" s="4" t="s">
        <v>458</v>
      </c>
      <c r="G53" s="6" t="s">
        <v>1899</v>
      </c>
      <c r="H53" s="32" t="s">
        <v>1896</v>
      </c>
      <c r="I53" s="12">
        <v>396</v>
      </c>
      <c r="J53" s="2" t="str">
        <f>VLOOKUP(I53,'NSCC Reject Reason Codes'!$A$3:$B$615,2,FALSE)</f>
        <v>Equalization Debit/Credit Indicator</v>
      </c>
    </row>
    <row r="54" spans="1:10" s="4" customFormat="1" ht="84">
      <c r="A54" s="4" t="s">
        <v>1634</v>
      </c>
      <c r="B54" s="2">
        <f t="shared" si="4"/>
        <v>805</v>
      </c>
      <c r="C54" s="2">
        <f t="shared" si="3"/>
        <v>805</v>
      </c>
      <c r="D54" s="2">
        <v>1</v>
      </c>
      <c r="E54" s="2" t="s">
        <v>376</v>
      </c>
      <c r="F54" s="2" t="s">
        <v>385</v>
      </c>
      <c r="G54" s="2" t="s">
        <v>455</v>
      </c>
      <c r="H54" s="32" t="s">
        <v>1840</v>
      </c>
      <c r="I54" s="12">
        <v>397</v>
      </c>
      <c r="J54" s="2" t="str">
        <f>VLOOKUP(I54,'NSCC Reject Reason Codes'!$A$3:$B$615,2,FALSE)</f>
        <v xml:space="preserve">Erisa Eligible Indicator missing/invalid  </v>
      </c>
    </row>
    <row r="55" spans="1:10" s="4" customFormat="1" ht="36">
      <c r="A55" s="4" t="s">
        <v>1636</v>
      </c>
      <c r="B55" s="2">
        <f t="shared" si="4"/>
        <v>806</v>
      </c>
      <c r="C55" s="2">
        <f t="shared" si="3"/>
        <v>811</v>
      </c>
      <c r="D55" s="2">
        <v>6</v>
      </c>
      <c r="E55" s="2" t="s">
        <v>374</v>
      </c>
      <c r="F55" s="2" t="s">
        <v>385</v>
      </c>
      <c r="G55" s="2">
        <v>999.99900000000002</v>
      </c>
      <c r="H55" s="32" t="s">
        <v>1637</v>
      </c>
      <c r="I55" s="12">
        <v>398</v>
      </c>
      <c r="J55" s="2" t="str">
        <f>VLOOKUP(I55,'NSCC Reject Reason Codes'!$A$3:$B$615,2,FALSE)</f>
        <v xml:space="preserve">Erisa Percentage missing/invalid  </v>
      </c>
    </row>
    <row r="56" spans="1:10" s="4" customFormat="1" ht="36">
      <c r="A56" s="4" t="s">
        <v>1638</v>
      </c>
      <c r="B56" s="2">
        <f t="shared" si="4"/>
        <v>812</v>
      </c>
      <c r="C56" s="2">
        <f t="shared" si="3"/>
        <v>812</v>
      </c>
      <c r="D56" s="2">
        <v>1</v>
      </c>
      <c r="E56" s="2" t="s">
        <v>376</v>
      </c>
      <c r="F56" s="2" t="s">
        <v>385</v>
      </c>
      <c r="G56" s="2" t="s">
        <v>455</v>
      </c>
      <c r="H56" s="32" t="s">
        <v>1900</v>
      </c>
      <c r="I56" s="12">
        <v>399</v>
      </c>
      <c r="J56" s="2" t="str">
        <f>VLOOKUP(I56,'NSCC Reject Reason Codes'!$A$3:$B$615,2,FALSE)</f>
        <v xml:space="preserve">Erisa Pre-certified missing/invalid  </v>
      </c>
    </row>
  </sheetData>
  <customSheetViews>
    <customSheetView guid="{EE821439-75E3-4A63-A3B6-BCBD88C611ED}" showPageBreaks="1" fitToPage="1">
      <pane xSplit="1" ySplit="2" topLeftCell="B3" activePane="bottomRight" state="frozenSplit"/>
      <selection pane="bottomRight"/>
      <pageMargins left="0" right="0" top="0" bottom="0" header="0" footer="0"/>
      <printOptions horizontalCentered="1" gridLines="1"/>
      <pageSetup paperSize="5" scale="94" fitToHeight="100" orientation="landscape" r:id="rId1"/>
      <headerFooter alignWithMargins="0">
        <oddHeader>&amp;C&amp;A</oddHeader>
        <oddFooter>&amp;L&amp;A&amp;C&amp;P</oddFooter>
      </headerFooter>
    </customSheetView>
    <customSheetView guid="{D7F7BEE5-BE09-43B7-BD73-E69A29CFAB86}" fitToPage="1">
      <pane xSplit="1" ySplit="1" topLeftCell="B35" activePane="bottomRight" state="frozenSplit"/>
      <selection pane="bottomRight" activeCell="A12" sqref="A12"/>
      <pageMargins left="0" right="0" top="0" bottom="0" header="0" footer="0"/>
      <printOptions horizontalCentered="1" gridLines="1"/>
      <pageSetup paperSize="5" scale="94" fitToHeight="100" orientation="landscape" r:id="rId2"/>
      <headerFooter alignWithMargins="0">
        <oddHeader>&amp;C&amp;A</oddHeader>
        <oddFooter>&amp;L&amp;A&amp;C&amp;P</oddFooter>
      </headerFooter>
    </customSheetView>
    <customSheetView guid="{02149C7A-8138-4D93-95DB-BA5C87F38634}" showPageBreaks="1" fitToPage="1">
      <pane xSplit="1" ySplit="2" topLeftCell="B9" activePane="bottomRight" state="frozenSplit"/>
      <selection pane="bottomRight" activeCell="J13" sqref="J13"/>
      <pageMargins left="0" right="0" top="0" bottom="0" header="0" footer="0"/>
      <printOptions horizontalCentered="1" gridLines="1"/>
      <pageSetup paperSize="5" scale="94" fitToHeight="100" orientation="landscape" r:id="rId3"/>
      <headerFooter alignWithMargins="0">
        <oddHeader>&amp;C&amp;A</oddHeader>
        <oddFooter>&amp;L&amp;A&amp;C&amp;P</oddFooter>
      </headerFooter>
    </customSheetView>
  </customSheetViews>
  <mergeCells count="2">
    <mergeCell ref="A42:J42"/>
    <mergeCell ref="A48:J48"/>
  </mergeCells>
  <phoneticPr fontId="1" type="noConversion"/>
  <hyperlinks>
    <hyperlink ref="B1" location="'Table of Contents'!A1" display="T.O.C" xr:uid="{00000000-0004-0000-0F00-000000000000}"/>
  </hyperlinks>
  <printOptions horizontalCentered="1" gridLines="1"/>
  <pageMargins left="0.25" right="0.25" top="0.25" bottom="0.25" header="0.25" footer="0.25"/>
  <pageSetup scale="71" fitToHeight="100" orientation="landscape" r:id="rId4"/>
  <headerFooter alignWithMargins="0">
    <oddHeader>&amp;C&amp;A</oddHeader>
    <oddFooter>&amp;C&amp;P&amp;L&amp;"Arial"&amp;10&amp;K000000&amp;A_x000D_&amp;1#&amp;"Arial"&amp;10&amp;K737373DTCC Public (White)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5FA98-6269-4C90-8023-0A943DDEBC2A}">
  <sheetPr>
    <tabColor rgb="FFFF0000"/>
  </sheetPr>
  <dimension ref="A1:E11"/>
  <sheetViews>
    <sheetView workbookViewId="0"/>
  </sheetViews>
  <sheetFormatPr defaultRowHeight="12.75"/>
  <cols>
    <col min="1" max="1" width="9.85546875" customWidth="1"/>
    <col min="2" max="2" width="13.42578125" bestFit="1" customWidth="1"/>
    <col min="4" max="4" width="12.85546875" bestFit="1" customWidth="1"/>
    <col min="5" max="5" width="91.140625" customWidth="1"/>
  </cols>
  <sheetData>
    <row r="1" spans="1:5" ht="14.25" thickTop="1" thickBot="1">
      <c r="A1" s="208" t="s">
        <v>3203</v>
      </c>
      <c r="B1" s="208" t="s">
        <v>3204</v>
      </c>
      <c r="C1" s="208" t="s">
        <v>3205</v>
      </c>
      <c r="D1" s="208" t="s">
        <v>49</v>
      </c>
      <c r="E1" s="208" t="s">
        <v>3206</v>
      </c>
    </row>
    <row r="2" spans="1:5" ht="13.5" thickTop="1">
      <c r="A2" s="204">
        <v>45642</v>
      </c>
      <c r="B2" t="s">
        <v>3207</v>
      </c>
      <c r="C2">
        <v>22</v>
      </c>
      <c r="D2" t="s">
        <v>12</v>
      </c>
      <c r="E2" s="207" t="s">
        <v>3208</v>
      </c>
    </row>
    <row r="3" spans="1:5">
      <c r="E3" s="96" t="s">
        <v>3209</v>
      </c>
    </row>
    <row r="4" spans="1:5">
      <c r="E4" s="96" t="s">
        <v>3210</v>
      </c>
    </row>
    <row r="5" spans="1:5">
      <c r="E5" s="96" t="s">
        <v>3211</v>
      </c>
    </row>
    <row r="6" spans="1:5">
      <c r="E6" s="96" t="s">
        <v>3212</v>
      </c>
    </row>
    <row r="7" spans="1:5">
      <c r="E7" s="96" t="s">
        <v>3213</v>
      </c>
    </row>
    <row r="8" spans="1:5">
      <c r="E8" s="96" t="s">
        <v>3214</v>
      </c>
    </row>
    <row r="9" spans="1:5">
      <c r="E9" s="96" t="s">
        <v>3215</v>
      </c>
    </row>
    <row r="10" spans="1:5">
      <c r="E10" s="96" t="s">
        <v>3216</v>
      </c>
    </row>
    <row r="11" spans="1:5" ht="13.5" thickBot="1">
      <c r="A11" s="205"/>
      <c r="B11" s="205"/>
      <c r="C11" s="205"/>
      <c r="D11" s="205"/>
      <c r="E11" s="206" t="s">
        <v>3217</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pageSetUpPr fitToPage="1"/>
  </sheetPr>
  <dimension ref="A1:J117"/>
  <sheetViews>
    <sheetView zoomScaleNormal="100" zoomScaleSheetLayoutView="70" workbookViewId="0"/>
  </sheetViews>
  <sheetFormatPr defaultColWidth="9.140625" defaultRowHeight="12.75"/>
  <cols>
    <col min="1" max="1" width="31.140625" style="3" customWidth="1"/>
    <col min="2" max="5" width="7.7109375" style="3" customWidth="1"/>
    <col min="6" max="6" width="8.28515625" style="3" customWidth="1"/>
    <col min="7" max="7" width="40" style="3" customWidth="1"/>
    <col min="8" max="8" width="38.140625" style="3" customWidth="1"/>
    <col min="9" max="9" width="8.140625" style="3" customWidth="1"/>
    <col min="10" max="10" width="30.85546875" style="43" customWidth="1"/>
    <col min="11" max="16384" width="9.140625" style="3"/>
  </cols>
  <sheetData>
    <row r="1" spans="1:10" ht="18.75" customHeight="1">
      <c r="A1" s="64" t="s">
        <v>20</v>
      </c>
      <c r="B1" s="66" t="s">
        <v>47</v>
      </c>
    </row>
    <row r="2" spans="1:10" ht="25.5">
      <c r="A2" s="90" t="s">
        <v>363</v>
      </c>
      <c r="B2" s="90" t="s">
        <v>364</v>
      </c>
      <c r="C2" s="90" t="s">
        <v>365</v>
      </c>
      <c r="D2" s="90" t="s">
        <v>366</v>
      </c>
      <c r="E2" s="90" t="s">
        <v>367</v>
      </c>
      <c r="F2" s="90" t="s">
        <v>368</v>
      </c>
      <c r="G2" s="90" t="s">
        <v>369</v>
      </c>
      <c r="H2" s="90" t="s">
        <v>370</v>
      </c>
      <c r="I2" s="90" t="s">
        <v>371</v>
      </c>
      <c r="J2" s="90" t="s">
        <v>372</v>
      </c>
    </row>
    <row r="3" spans="1:10" s="4" customFormat="1" ht="12">
      <c r="A3" s="2" t="s">
        <v>373</v>
      </c>
      <c r="B3" s="2">
        <v>1</v>
      </c>
      <c r="C3" s="2">
        <f t="shared" ref="C3:C34" si="0">$B3+$D3-1</f>
        <v>4</v>
      </c>
      <c r="D3" s="2">
        <v>4</v>
      </c>
      <c r="E3" s="2" t="s">
        <v>374</v>
      </c>
      <c r="F3" s="2" t="s">
        <v>375</v>
      </c>
      <c r="G3" s="2"/>
      <c r="H3" s="2"/>
      <c r="I3" s="10">
        <v>1</v>
      </c>
      <c r="J3" s="2" t="str">
        <f>VLOOKUP(I3,'NSCC Reject Reason Codes'!$A$3:$B$615,2,FALSE)</f>
        <v>Record Length missing/invalid</v>
      </c>
    </row>
    <row r="4" spans="1:10" s="4" customFormat="1" ht="24">
      <c r="A4" s="2" t="s">
        <v>51</v>
      </c>
      <c r="B4" s="2">
        <f t="shared" ref="B4:B35" si="1">$C3+1</f>
        <v>5</v>
      </c>
      <c r="C4" s="2">
        <f t="shared" si="0"/>
        <v>5</v>
      </c>
      <c r="D4" s="2">
        <v>1</v>
      </c>
      <c r="E4" s="2" t="s">
        <v>376</v>
      </c>
      <c r="F4" s="2" t="s">
        <v>375</v>
      </c>
      <c r="G4" s="2" t="s">
        <v>57</v>
      </c>
      <c r="H4" s="2"/>
      <c r="I4" s="10">
        <v>2</v>
      </c>
      <c r="J4" s="2" t="str">
        <f>VLOOKUP(I4,'NSCC Reject Reason Codes'!$A$3:$B$615,2,FALSE)</f>
        <v>Originator Type missing/invalid</v>
      </c>
    </row>
    <row r="5" spans="1:10" s="4" customFormat="1" ht="24">
      <c r="A5" s="2" t="s">
        <v>987</v>
      </c>
      <c r="B5" s="2">
        <f t="shared" si="1"/>
        <v>6</v>
      </c>
      <c r="C5" s="2">
        <f t="shared" si="0"/>
        <v>13</v>
      </c>
      <c r="D5" s="2">
        <v>8</v>
      </c>
      <c r="E5" s="2" t="s">
        <v>376</v>
      </c>
      <c r="F5" s="2" t="s">
        <v>375</v>
      </c>
      <c r="H5" s="2" t="s">
        <v>988</v>
      </c>
      <c r="I5" s="12">
        <v>3</v>
      </c>
      <c r="J5" s="2" t="str">
        <f>VLOOKUP(I5,'NSCC Reject Reason Codes'!$A$3:$B$615,2,FALSE)</f>
        <v>Firm Number missing/invalid</v>
      </c>
    </row>
    <row r="6" spans="1:10" s="4" customFormat="1" ht="12">
      <c r="A6" s="145" t="s">
        <v>380</v>
      </c>
      <c r="B6" s="2">
        <f t="shared" si="1"/>
        <v>14</v>
      </c>
      <c r="C6" s="2">
        <f t="shared" si="0"/>
        <v>21</v>
      </c>
      <c r="D6" s="2">
        <v>8</v>
      </c>
      <c r="E6" s="2" t="s">
        <v>376</v>
      </c>
      <c r="F6" s="2" t="s">
        <v>375</v>
      </c>
      <c r="H6" s="2" t="s">
        <v>381</v>
      </c>
      <c r="I6" s="12">
        <v>4</v>
      </c>
      <c r="J6" s="2" t="str">
        <f>VLOOKUP(I6,'NSCC Reject Reason Codes'!$A$3:$B$615,2,FALSE)</f>
        <v>Fund Number missing/invalid</v>
      </c>
    </row>
    <row r="7" spans="1:10" s="4" customFormat="1" ht="84">
      <c r="A7" s="2" t="s">
        <v>382</v>
      </c>
      <c r="B7" s="2">
        <f t="shared" si="1"/>
        <v>22</v>
      </c>
      <c r="C7" s="2">
        <f t="shared" si="0"/>
        <v>24</v>
      </c>
      <c r="D7" s="2">
        <v>3</v>
      </c>
      <c r="E7" s="2" t="s">
        <v>376</v>
      </c>
      <c r="F7" s="2" t="s">
        <v>375</v>
      </c>
      <c r="G7" s="2" t="s">
        <v>1901</v>
      </c>
      <c r="H7" s="2"/>
      <c r="I7" s="12">
        <v>5</v>
      </c>
      <c r="J7" s="2" t="str">
        <f>VLOOKUP(I7,'NSCC Reject Reason Codes'!$A$3:$B$615,2,FALSE)</f>
        <v xml:space="preserve">Record Type missing/invalid  </v>
      </c>
    </row>
    <row r="8" spans="1:10" s="4" customFormat="1" ht="144">
      <c r="A8" s="2" t="s">
        <v>384</v>
      </c>
      <c r="B8" s="2">
        <f t="shared" si="1"/>
        <v>25</v>
      </c>
      <c r="C8" s="2">
        <f t="shared" si="0"/>
        <v>40</v>
      </c>
      <c r="D8" s="2">
        <v>16</v>
      </c>
      <c r="E8" s="2" t="s">
        <v>376</v>
      </c>
      <c r="F8" s="2" t="s">
        <v>458</v>
      </c>
      <c r="G8" s="2" t="s">
        <v>990</v>
      </c>
      <c r="H8" s="11" t="s">
        <v>1110</v>
      </c>
      <c r="I8" s="10">
        <v>6</v>
      </c>
      <c r="J8" s="2" t="str">
        <f>VLOOKUP(I8,'NSCC Reject Reason Codes'!$A$3:$B$615,2,FALSE)</f>
        <v xml:space="preserve">NSCC Security Issue Number missing/invalid </v>
      </c>
    </row>
    <row r="9" spans="1:10" s="4" customFormat="1" ht="36">
      <c r="A9" s="2" t="s">
        <v>388</v>
      </c>
      <c r="B9" s="2">
        <f t="shared" si="1"/>
        <v>41</v>
      </c>
      <c r="C9" s="2">
        <f t="shared" si="0"/>
        <v>43</v>
      </c>
      <c r="D9" s="2">
        <v>3</v>
      </c>
      <c r="E9" s="2" t="s">
        <v>376</v>
      </c>
      <c r="F9" s="2" t="s">
        <v>385</v>
      </c>
      <c r="G9" s="2" t="s">
        <v>992</v>
      </c>
      <c r="H9" s="2" t="s">
        <v>390</v>
      </c>
      <c r="I9" s="12">
        <v>343</v>
      </c>
      <c r="J9" s="2" t="str">
        <f>VLOOKUP(I9,'NSCC Reject Reason Codes'!$A$3:$B$615,2,FALSE)</f>
        <v xml:space="preserve">Sidepocket ID invalid </v>
      </c>
    </row>
    <row r="10" spans="1:10" s="4" customFormat="1" ht="24">
      <c r="A10" s="2" t="s">
        <v>391</v>
      </c>
      <c r="B10" s="2">
        <f t="shared" si="1"/>
        <v>44</v>
      </c>
      <c r="C10" s="2">
        <f t="shared" si="0"/>
        <v>51</v>
      </c>
      <c r="D10" s="2">
        <v>8</v>
      </c>
      <c r="E10" s="2" t="s">
        <v>376</v>
      </c>
      <c r="F10" s="2" t="s">
        <v>385</v>
      </c>
      <c r="G10" s="2" t="s">
        <v>392</v>
      </c>
      <c r="H10" s="2" t="s">
        <v>993</v>
      </c>
      <c r="I10" s="12">
        <v>346</v>
      </c>
      <c r="J10" s="2" t="str">
        <f>VLOOKUP(I10,'NSCC Reject Reason Codes'!$A$3:$B$615,2,FALSE)</f>
        <v xml:space="preserve">Share Class invalid </v>
      </c>
    </row>
    <row r="11" spans="1:10" s="4" customFormat="1" ht="60">
      <c r="A11" s="2" t="s">
        <v>994</v>
      </c>
      <c r="B11" s="2">
        <f t="shared" si="1"/>
        <v>52</v>
      </c>
      <c r="C11" s="2">
        <f t="shared" si="0"/>
        <v>52</v>
      </c>
      <c r="D11" s="2">
        <v>1</v>
      </c>
      <c r="E11" s="2" t="s">
        <v>376</v>
      </c>
      <c r="F11" s="2" t="s">
        <v>385</v>
      </c>
      <c r="G11" s="2" t="s">
        <v>1691</v>
      </c>
      <c r="H11" s="2" t="s">
        <v>747</v>
      </c>
      <c r="I11" s="12">
        <v>7</v>
      </c>
      <c r="J11" s="2" t="str">
        <f>VLOOKUP(I11,'NSCC Reject Reason Codes'!$A$3:$B$615,2,FALSE)</f>
        <v>Security Identifier invalid</v>
      </c>
    </row>
    <row r="12" spans="1:10" s="4" customFormat="1" ht="36">
      <c r="A12" s="2" t="s">
        <v>996</v>
      </c>
      <c r="B12" s="2">
        <f t="shared" si="1"/>
        <v>53</v>
      </c>
      <c r="C12" s="2">
        <f t="shared" si="0"/>
        <v>64</v>
      </c>
      <c r="D12" s="2">
        <v>12</v>
      </c>
      <c r="E12" s="2" t="s">
        <v>376</v>
      </c>
      <c r="F12" s="2" t="s">
        <v>385</v>
      </c>
      <c r="G12" s="2" t="s">
        <v>1112</v>
      </c>
      <c r="H12" s="2" t="s">
        <v>747</v>
      </c>
      <c r="I12" s="12">
        <v>8</v>
      </c>
      <c r="J12" s="2" t="str">
        <f>VLOOKUP(I12,'NSCC Reject Reason Codes'!$A$3:$B$615,2,FALSE)</f>
        <v>Security Issue ID invalid</v>
      </c>
    </row>
    <row r="13" spans="1:10" s="4" customFormat="1" ht="84">
      <c r="A13" s="2" t="s">
        <v>1113</v>
      </c>
      <c r="B13" s="2">
        <f t="shared" si="1"/>
        <v>65</v>
      </c>
      <c r="C13" s="2">
        <f t="shared" si="0"/>
        <v>84</v>
      </c>
      <c r="D13" s="2">
        <v>20</v>
      </c>
      <c r="E13" s="2" t="s">
        <v>376</v>
      </c>
      <c r="F13" s="2" t="s">
        <v>375</v>
      </c>
      <c r="G13" s="2" t="s">
        <v>1692</v>
      </c>
      <c r="H13" s="2" t="s">
        <v>1871</v>
      </c>
      <c r="I13" s="12">
        <v>9</v>
      </c>
      <c r="J13" s="2" t="str">
        <f>VLOOKUP(I13,'NSCC Reject Reason Codes'!$A$3:$B$615,2,FALSE)</f>
        <v>Control Number missing/invalid</v>
      </c>
    </row>
    <row r="14" spans="1:10" s="4" customFormat="1" ht="72">
      <c r="A14" s="2" t="s">
        <v>1539</v>
      </c>
      <c r="B14" s="2">
        <f t="shared" si="1"/>
        <v>85</v>
      </c>
      <c r="C14" s="2">
        <f t="shared" si="0"/>
        <v>85</v>
      </c>
      <c r="D14" s="2">
        <v>1</v>
      </c>
      <c r="E14" s="2" t="s">
        <v>376</v>
      </c>
      <c r="F14" s="2" t="s">
        <v>458</v>
      </c>
      <c r="G14" s="2" t="s">
        <v>1902</v>
      </c>
      <c r="H14" s="2"/>
      <c r="I14" s="12">
        <v>10</v>
      </c>
      <c r="J14" s="2" t="str">
        <f>VLOOKUP(I14,'NSCC Reject Reason Codes'!$A$3:$B$615,2,FALSE)</f>
        <v>Correction Indicator  missing/invalid</v>
      </c>
    </row>
    <row r="15" spans="1:10" s="4" customFormat="1" ht="24">
      <c r="A15" s="2" t="s">
        <v>420</v>
      </c>
      <c r="B15" s="2">
        <f t="shared" si="1"/>
        <v>86</v>
      </c>
      <c r="C15" s="2">
        <f t="shared" si="0"/>
        <v>93</v>
      </c>
      <c r="D15" s="2">
        <v>8</v>
      </c>
      <c r="E15" s="2" t="s">
        <v>374</v>
      </c>
      <c r="F15" s="2" t="s">
        <v>375</v>
      </c>
      <c r="G15" s="2" t="s">
        <v>450</v>
      </c>
      <c r="H15" s="2" t="s">
        <v>1695</v>
      </c>
      <c r="I15" s="12">
        <v>11</v>
      </c>
      <c r="J15" s="2" t="str">
        <f>VLOOKUP(I15,'NSCC Reject Reason Codes'!$A$3:$B$615,2,FALSE)</f>
        <v xml:space="preserve">Submission Date missing/invalid  </v>
      </c>
    </row>
    <row r="16" spans="1:10" s="4" customFormat="1" ht="252">
      <c r="A16" s="2" t="s">
        <v>786</v>
      </c>
      <c r="B16" s="2">
        <f t="shared" si="1"/>
        <v>94</v>
      </c>
      <c r="C16" s="2">
        <f t="shared" si="0"/>
        <v>101</v>
      </c>
      <c r="D16" s="2">
        <v>8</v>
      </c>
      <c r="E16" s="2" t="s">
        <v>374</v>
      </c>
      <c r="F16" s="2" t="s">
        <v>458</v>
      </c>
      <c r="G16" s="2" t="s">
        <v>1903</v>
      </c>
      <c r="H16" s="2" t="s">
        <v>1904</v>
      </c>
      <c r="I16" s="12">
        <v>412</v>
      </c>
      <c r="J16" s="2" t="str">
        <f>VLOOKUP(I16,'NSCC Reject Reason Codes'!$A$3:$B$615,2,FALSE)</f>
        <v>Trade Date/Dealing Date – (Business Date) missing/invalid</v>
      </c>
    </row>
    <row r="17" spans="1:10" s="4" customFormat="1" ht="168">
      <c r="A17" s="2" t="s">
        <v>1877</v>
      </c>
      <c r="B17" s="2">
        <f t="shared" si="1"/>
        <v>102</v>
      </c>
      <c r="C17" s="2">
        <f t="shared" si="0"/>
        <v>102</v>
      </c>
      <c r="D17" s="2">
        <v>1</v>
      </c>
      <c r="E17" s="2" t="s">
        <v>376</v>
      </c>
      <c r="F17" s="2" t="s">
        <v>458</v>
      </c>
      <c r="G17" s="2" t="s">
        <v>1905</v>
      </c>
      <c r="I17" s="12">
        <v>13</v>
      </c>
      <c r="J17" s="2" t="str">
        <f>VLOOKUP(I17,'NSCC Reject Reason Codes'!$A$3:$B$615,2,FALSE)</f>
        <v>Registration Indicator missing/invalid</v>
      </c>
    </row>
    <row r="18" spans="1:10" s="4" customFormat="1" ht="84">
      <c r="A18" s="2" t="s">
        <v>413</v>
      </c>
      <c r="B18" s="2">
        <f t="shared" si="1"/>
        <v>103</v>
      </c>
      <c r="C18" s="2">
        <f t="shared" si="0"/>
        <v>103</v>
      </c>
      <c r="D18" s="2">
        <v>1</v>
      </c>
      <c r="E18" s="2" t="s">
        <v>376</v>
      </c>
      <c r="F18" s="2" t="s">
        <v>375</v>
      </c>
      <c r="G18" s="2" t="s">
        <v>414</v>
      </c>
      <c r="I18" s="12">
        <v>14</v>
      </c>
      <c r="J18" s="2" t="str">
        <f>VLOOKUP(I18,'NSCC Reject Reason Codes'!$A$3:$B$615,2,FALSE)</f>
        <v>NSCC Reject Indicator invalid</v>
      </c>
    </row>
    <row r="19" spans="1:10" s="4" customFormat="1" ht="72">
      <c r="A19" s="2" t="s">
        <v>415</v>
      </c>
      <c r="B19" s="2">
        <f t="shared" si="1"/>
        <v>104</v>
      </c>
      <c r="C19" s="2">
        <f t="shared" si="0"/>
        <v>107</v>
      </c>
      <c r="D19" s="2">
        <v>4</v>
      </c>
      <c r="E19" s="2" t="s">
        <v>376</v>
      </c>
      <c r="F19" s="2" t="s">
        <v>375</v>
      </c>
      <c r="G19" s="2" t="s">
        <v>416</v>
      </c>
      <c r="I19" s="12">
        <v>15</v>
      </c>
      <c r="J19" s="2" t="str">
        <f>VLOOKUP(I19,'NSCC Reject Reason Codes'!$A$3:$B$615,2,FALSE)</f>
        <v>NSCC Reject Code invalid</v>
      </c>
    </row>
    <row r="20" spans="1:10" s="4" customFormat="1" ht="72">
      <c r="A20" s="2" t="s">
        <v>417</v>
      </c>
      <c r="B20" s="2">
        <f t="shared" si="1"/>
        <v>108</v>
      </c>
      <c r="C20" s="2">
        <f t="shared" si="0"/>
        <v>111</v>
      </c>
      <c r="D20" s="2">
        <v>4</v>
      </c>
      <c r="E20" s="2" t="s">
        <v>376</v>
      </c>
      <c r="F20" s="2" t="s">
        <v>375</v>
      </c>
      <c r="G20" s="2" t="s">
        <v>416</v>
      </c>
      <c r="I20" s="12">
        <v>15</v>
      </c>
      <c r="J20" s="2" t="str">
        <f>VLOOKUP(I20,'NSCC Reject Reason Codes'!$A$3:$B$615,2,FALSE)</f>
        <v>NSCC Reject Code invalid</v>
      </c>
    </row>
    <row r="21" spans="1:10" s="4" customFormat="1" ht="72">
      <c r="A21" s="2" t="s">
        <v>418</v>
      </c>
      <c r="B21" s="2">
        <f t="shared" si="1"/>
        <v>112</v>
      </c>
      <c r="C21" s="2">
        <f t="shared" si="0"/>
        <v>115</v>
      </c>
      <c r="D21" s="2">
        <v>4</v>
      </c>
      <c r="E21" s="2" t="s">
        <v>376</v>
      </c>
      <c r="F21" s="2" t="s">
        <v>375</v>
      </c>
      <c r="G21" s="2" t="s">
        <v>416</v>
      </c>
      <c r="I21" s="12">
        <v>15</v>
      </c>
      <c r="J21" s="2" t="str">
        <f>VLOOKUP(I21,'NSCC Reject Reason Codes'!$A$3:$B$615,2,FALSE)</f>
        <v>NSCC Reject Code invalid</v>
      </c>
    </row>
    <row r="22" spans="1:10" s="4" customFormat="1" ht="72">
      <c r="A22" s="2" t="s">
        <v>419</v>
      </c>
      <c r="B22" s="2">
        <f t="shared" si="1"/>
        <v>116</v>
      </c>
      <c r="C22" s="2">
        <f t="shared" si="0"/>
        <v>119</v>
      </c>
      <c r="D22" s="2">
        <v>4</v>
      </c>
      <c r="E22" s="2" t="s">
        <v>376</v>
      </c>
      <c r="F22" s="2" t="s">
        <v>375</v>
      </c>
      <c r="G22" s="2" t="s">
        <v>416</v>
      </c>
      <c r="I22" s="12">
        <v>15</v>
      </c>
      <c r="J22" s="2" t="str">
        <f>VLOOKUP(I22,'NSCC Reject Reason Codes'!$A$3:$B$615,2,FALSE)</f>
        <v>NSCC Reject Code invalid</v>
      </c>
    </row>
    <row r="23" spans="1:10" s="4" customFormat="1" ht="84">
      <c r="A23" s="2" t="s">
        <v>1547</v>
      </c>
      <c r="B23" s="2">
        <f t="shared" si="1"/>
        <v>120</v>
      </c>
      <c r="C23" s="2">
        <f t="shared" si="0"/>
        <v>121</v>
      </c>
      <c r="D23" s="2">
        <v>2</v>
      </c>
      <c r="E23" s="2" t="s">
        <v>376</v>
      </c>
      <c r="F23" s="2" t="s">
        <v>375</v>
      </c>
      <c r="G23" s="2" t="s">
        <v>1548</v>
      </c>
      <c r="H23" s="2" t="s">
        <v>1906</v>
      </c>
      <c r="I23" s="12">
        <v>16</v>
      </c>
      <c r="J23" s="2" t="str">
        <f>VLOOKUP(I23,'NSCC Reject Reason Codes'!$A$3:$B$615,2,FALSE)</f>
        <v>Transaction Code missing/invalid</v>
      </c>
    </row>
    <row r="24" spans="1:10" s="4" customFormat="1" ht="156">
      <c r="A24" s="2" t="s">
        <v>807</v>
      </c>
      <c r="B24" s="2">
        <f t="shared" si="1"/>
        <v>122</v>
      </c>
      <c r="C24" s="2">
        <f t="shared" si="0"/>
        <v>129</v>
      </c>
      <c r="D24" s="2">
        <v>8</v>
      </c>
      <c r="E24" s="2" t="s">
        <v>374</v>
      </c>
      <c r="F24" s="2" t="s">
        <v>458</v>
      </c>
      <c r="G24" s="2" t="s">
        <v>1907</v>
      </c>
      <c r="H24" s="2" t="s">
        <v>1908</v>
      </c>
      <c r="I24" s="12">
        <v>17</v>
      </c>
      <c r="J24" s="2" t="str">
        <f>VLOOKUP(I24,'NSCC Reject Reason Codes'!$A$3:$B$615,2,FALSE)</f>
        <v>Settlement Date missing/invalid</v>
      </c>
    </row>
    <row r="25" spans="1:10" s="4" customFormat="1" ht="60">
      <c r="A25" s="2" t="s">
        <v>1126</v>
      </c>
      <c r="B25" s="2">
        <f t="shared" si="1"/>
        <v>130</v>
      </c>
      <c r="C25" s="2">
        <f t="shared" si="0"/>
        <v>130</v>
      </c>
      <c r="D25" s="2">
        <v>1</v>
      </c>
      <c r="E25" s="2" t="s">
        <v>376</v>
      </c>
      <c r="F25" s="2" t="s">
        <v>375</v>
      </c>
      <c r="G25" s="2" t="s">
        <v>1127</v>
      </c>
      <c r="H25" s="2" t="s">
        <v>1128</v>
      </c>
      <c r="I25" s="12">
        <v>18</v>
      </c>
      <c r="J25" s="2" t="str">
        <f>VLOOKUP(I25,'NSCC Reject Reason Codes'!$A$3:$B$615,2,FALSE)</f>
        <v>Settlement Indicator missing/invalid</v>
      </c>
    </row>
    <row r="26" spans="1:10" s="4" customFormat="1" ht="48">
      <c r="A26" s="2" t="s">
        <v>810</v>
      </c>
      <c r="B26" s="2">
        <f t="shared" si="1"/>
        <v>131</v>
      </c>
      <c r="C26" s="2">
        <f t="shared" si="0"/>
        <v>131</v>
      </c>
      <c r="D26" s="2">
        <v>1</v>
      </c>
      <c r="E26" s="2" t="s">
        <v>376</v>
      </c>
      <c r="F26" s="2" t="s">
        <v>433</v>
      </c>
      <c r="G26" s="2" t="s">
        <v>1909</v>
      </c>
      <c r="H26" s="2" t="s">
        <v>1698</v>
      </c>
      <c r="I26" s="12">
        <v>19</v>
      </c>
      <c r="J26" s="2" t="str">
        <f>VLOOKUP(I26,'NSCC Reject Reason Codes'!$A$3:$B$615,2,FALSE)</f>
        <v>Settlement Date Override Indicator invalid</v>
      </c>
    </row>
    <row r="27" spans="1:10" s="4" customFormat="1" ht="156">
      <c r="A27" s="2" t="s">
        <v>1910</v>
      </c>
      <c r="B27" s="2">
        <f t="shared" si="1"/>
        <v>132</v>
      </c>
      <c r="C27" s="2">
        <f t="shared" si="0"/>
        <v>132</v>
      </c>
      <c r="D27" s="2">
        <v>1</v>
      </c>
      <c r="E27" s="2" t="s">
        <v>376</v>
      </c>
      <c r="F27" s="2" t="s">
        <v>458</v>
      </c>
      <c r="G27" s="2" t="s">
        <v>1911</v>
      </c>
      <c r="H27" s="2" t="s">
        <v>1912</v>
      </c>
      <c r="I27" s="12">
        <v>513</v>
      </c>
      <c r="J27" s="2" t="str">
        <f>VLOOKUP(I27,'NSCC Reject Reason Codes'!$A$3:$B$615,2,FALSE)</f>
        <v>Contract Note Indicator missing/invalid</v>
      </c>
    </row>
    <row r="28" spans="1:10" s="4" customFormat="1" ht="409.5">
      <c r="A28" s="2" t="s">
        <v>1142</v>
      </c>
      <c r="B28" s="2">
        <f t="shared" si="1"/>
        <v>133</v>
      </c>
      <c r="C28" s="2">
        <f t="shared" si="0"/>
        <v>148</v>
      </c>
      <c r="D28" s="2">
        <v>16</v>
      </c>
      <c r="E28" s="2" t="s">
        <v>374</v>
      </c>
      <c r="F28" s="2" t="s">
        <v>458</v>
      </c>
      <c r="G28" s="138" t="s">
        <v>1913</v>
      </c>
      <c r="H28" s="2" t="s">
        <v>1558</v>
      </c>
      <c r="I28" s="61" t="s">
        <v>1145</v>
      </c>
      <c r="J28" s="2" t="s">
        <v>1559</v>
      </c>
    </row>
    <row r="29" spans="1:10" s="4" customFormat="1" ht="108">
      <c r="A29" s="2" t="s">
        <v>517</v>
      </c>
      <c r="B29" s="2">
        <f t="shared" si="1"/>
        <v>149</v>
      </c>
      <c r="C29" s="2">
        <f t="shared" si="0"/>
        <v>151</v>
      </c>
      <c r="D29" s="2">
        <v>3</v>
      </c>
      <c r="E29" s="2" t="s">
        <v>376</v>
      </c>
      <c r="F29" s="2" t="s">
        <v>375</v>
      </c>
      <c r="G29" s="2" t="s">
        <v>515</v>
      </c>
      <c r="H29" s="2" t="s">
        <v>1914</v>
      </c>
      <c r="I29" s="12">
        <v>22</v>
      </c>
      <c r="J29" s="2" t="str">
        <f>VLOOKUP(I29,'NSCC Reject Reason Codes'!$A$3:$B$615,2,FALSE)</f>
        <v>Reporting Currency missing/invalid</v>
      </c>
    </row>
    <row r="30" spans="1:10" s="4" customFormat="1" ht="48">
      <c r="A30" s="2" t="s">
        <v>1560</v>
      </c>
      <c r="B30" s="2">
        <f t="shared" si="1"/>
        <v>152</v>
      </c>
      <c r="C30" s="2">
        <f t="shared" si="0"/>
        <v>154</v>
      </c>
      <c r="D30" s="2">
        <v>3</v>
      </c>
      <c r="E30" s="2" t="s">
        <v>376</v>
      </c>
      <c r="F30" s="2" t="s">
        <v>375</v>
      </c>
      <c r="G30" s="2"/>
      <c r="H30" s="2" t="s">
        <v>1915</v>
      </c>
      <c r="I30" s="12">
        <v>23</v>
      </c>
      <c r="J30" s="2" t="str">
        <f>VLOOKUP(I30,'NSCC Reject Reason Codes'!$A$3:$B$615,2,FALSE)</f>
        <v>Settlement Currency missing/invalid</v>
      </c>
    </row>
    <row r="31" spans="1:10" s="4" customFormat="1" ht="204">
      <c r="A31" s="2" t="s">
        <v>1133</v>
      </c>
      <c r="B31" s="2">
        <f t="shared" si="1"/>
        <v>155</v>
      </c>
      <c r="C31" s="2">
        <f t="shared" si="0"/>
        <v>168</v>
      </c>
      <c r="D31" s="2">
        <v>14</v>
      </c>
      <c r="E31" s="2" t="s">
        <v>374</v>
      </c>
      <c r="F31" s="2" t="s">
        <v>458</v>
      </c>
      <c r="G31" s="62" t="s">
        <v>1916</v>
      </c>
      <c r="H31" s="2" t="s">
        <v>1563</v>
      </c>
      <c r="I31" s="12">
        <v>24</v>
      </c>
      <c r="J31" s="2" t="str">
        <f>VLOOKUP(I31,'NSCC Reject Reason Codes'!$A$3:$B$615,2,FALSE)</f>
        <v>Share Quantity missing/invalid</v>
      </c>
    </row>
    <row r="32" spans="1:10" s="4" customFormat="1" ht="48">
      <c r="A32" s="2" t="s">
        <v>1007</v>
      </c>
      <c r="B32" s="2">
        <f t="shared" si="1"/>
        <v>169</v>
      </c>
      <c r="C32" s="2">
        <f t="shared" si="0"/>
        <v>169</v>
      </c>
      <c r="D32" s="2">
        <v>1</v>
      </c>
      <c r="E32" s="2" t="s">
        <v>376</v>
      </c>
      <c r="F32" s="2" t="s">
        <v>375</v>
      </c>
      <c r="G32" s="2" t="s">
        <v>1129</v>
      </c>
      <c r="H32" s="2" t="s">
        <v>1009</v>
      </c>
      <c r="I32" s="12">
        <v>25</v>
      </c>
      <c r="J32" s="2" t="str">
        <f>VLOOKUP(I32,'NSCC Reject Reason Codes'!$A$3:$B$615,2,FALSE)</f>
        <v>Network Control Indicator missing/invalid</v>
      </c>
    </row>
    <row r="33" spans="1:10" s="4" customFormat="1" ht="48">
      <c r="A33" s="2" t="s">
        <v>1010</v>
      </c>
      <c r="B33" s="2">
        <f t="shared" si="1"/>
        <v>170</v>
      </c>
      <c r="C33" s="2">
        <f t="shared" si="0"/>
        <v>189</v>
      </c>
      <c r="D33" s="2">
        <v>20</v>
      </c>
      <c r="E33" s="2" t="s">
        <v>376</v>
      </c>
      <c r="F33" s="2" t="s">
        <v>458</v>
      </c>
      <c r="G33" s="2" t="s">
        <v>1564</v>
      </c>
      <c r="H33" s="127" t="s">
        <v>1012</v>
      </c>
      <c r="I33" s="12">
        <v>26</v>
      </c>
      <c r="J33" s="2" t="str">
        <f>VLOOKUP(I33,'NSCC Reject Reason Codes'!$A$3:$B$615,2,FALSE)</f>
        <v xml:space="preserve">Firm Account Number  missing/invalid </v>
      </c>
    </row>
    <row r="34" spans="1:10" s="4" customFormat="1" ht="36">
      <c r="A34" s="2" t="s">
        <v>1013</v>
      </c>
      <c r="B34" s="2">
        <f t="shared" si="1"/>
        <v>190</v>
      </c>
      <c r="C34" s="2">
        <f t="shared" si="0"/>
        <v>209</v>
      </c>
      <c r="D34" s="2">
        <v>20</v>
      </c>
      <c r="E34" s="2" t="s">
        <v>376</v>
      </c>
      <c r="F34" s="2" t="s">
        <v>458</v>
      </c>
      <c r="G34" s="2" t="s">
        <v>1565</v>
      </c>
      <c r="H34" s="2" t="s">
        <v>1015</v>
      </c>
      <c r="I34" s="12">
        <v>27</v>
      </c>
      <c r="J34" s="2" t="str">
        <f>VLOOKUP(I34,'NSCC Reject Reason Codes'!$A$3:$B$615,2,FALSE)</f>
        <v xml:space="preserve">Fund Account Number  missing/invalid </v>
      </c>
    </row>
    <row r="35" spans="1:10" s="4" customFormat="1" ht="156">
      <c r="A35" s="2" t="s">
        <v>880</v>
      </c>
      <c r="B35" s="2">
        <f t="shared" si="1"/>
        <v>210</v>
      </c>
      <c r="C35" s="2">
        <f t="shared" ref="C35:C85" si="2">$B35+$D35-1</f>
        <v>217</v>
      </c>
      <c r="D35" s="2">
        <v>8</v>
      </c>
      <c r="E35" s="4" t="s">
        <v>374</v>
      </c>
      <c r="F35" s="4" t="s">
        <v>458</v>
      </c>
      <c r="G35" s="2" t="s">
        <v>1917</v>
      </c>
      <c r="H35" s="2" t="s">
        <v>1918</v>
      </c>
      <c r="I35" s="12">
        <v>545</v>
      </c>
      <c r="J35" s="2" t="str">
        <f>VLOOKUP(I35,'NSCC Reject Reason Codes'!$A$3:$B$615,2,FALSE)</f>
        <v>Contract Note Date Missing/Invalid</v>
      </c>
    </row>
    <row r="36" spans="1:10" s="4" customFormat="1" ht="60">
      <c r="A36" s="2" t="s">
        <v>1041</v>
      </c>
      <c r="B36" s="2">
        <f t="shared" ref="B36:B104" si="3">$C35+1</f>
        <v>218</v>
      </c>
      <c r="C36" s="2">
        <f t="shared" si="2"/>
        <v>225</v>
      </c>
      <c r="D36" s="2">
        <v>8</v>
      </c>
      <c r="E36" s="2" t="s">
        <v>374</v>
      </c>
      <c r="F36" s="2" t="s">
        <v>385</v>
      </c>
      <c r="G36" s="2" t="s">
        <v>450</v>
      </c>
      <c r="H36" s="2" t="s">
        <v>1042</v>
      </c>
      <c r="I36" s="12">
        <v>308</v>
      </c>
      <c r="J36" s="2" t="str">
        <f>VLOOKUP(I36,'NSCC Reject Reason Codes'!$A$3:$B$615,2,FALSE)</f>
        <v>Series Roll Up Date missing/invalid</v>
      </c>
    </row>
    <row r="37" spans="1:10" s="4" customFormat="1" ht="24">
      <c r="A37" s="2" t="s">
        <v>1567</v>
      </c>
      <c r="B37" s="2">
        <f t="shared" si="3"/>
        <v>226</v>
      </c>
      <c r="C37" s="2">
        <f t="shared" si="2"/>
        <v>245</v>
      </c>
      <c r="D37" s="2">
        <v>20</v>
      </c>
      <c r="E37" s="2" t="s">
        <v>376</v>
      </c>
      <c r="F37" s="2" t="s">
        <v>385</v>
      </c>
      <c r="G37" s="2" t="s">
        <v>956</v>
      </c>
      <c r="H37" s="2" t="s">
        <v>1568</v>
      </c>
      <c r="I37" s="12">
        <v>309</v>
      </c>
      <c r="J37" s="2" t="str">
        <f>VLOOKUP(I37,'NSCC Reject Reason Codes'!$A$3:$B$615,2,FALSE)</f>
        <v>Custodian Account Number missing/invalid</v>
      </c>
    </row>
    <row r="38" spans="1:10" s="4" customFormat="1" ht="24">
      <c r="A38" s="2" t="s">
        <v>1004</v>
      </c>
      <c r="B38" s="2">
        <f t="shared" si="3"/>
        <v>246</v>
      </c>
      <c r="C38" s="2">
        <f t="shared" si="2"/>
        <v>247</v>
      </c>
      <c r="D38" s="2">
        <v>2</v>
      </c>
      <c r="E38" s="2" t="s">
        <v>376</v>
      </c>
      <c r="F38" s="2" t="s">
        <v>375</v>
      </c>
      <c r="G38" s="153" t="s">
        <v>1005</v>
      </c>
      <c r="H38" s="2" t="s">
        <v>1006</v>
      </c>
      <c r="I38" s="12">
        <v>28</v>
      </c>
      <c r="J38" s="2" t="str">
        <f>VLOOKUP(I38,'NSCC Reject Reason Codes'!$A$3:$B$615,2,FALSE)</f>
        <v>Account Type missing/invalid</v>
      </c>
    </row>
    <row r="39" spans="1:10" s="4" customFormat="1" ht="60">
      <c r="A39" s="2" t="s">
        <v>1051</v>
      </c>
      <c r="B39" s="2">
        <f t="shared" si="3"/>
        <v>248</v>
      </c>
      <c r="C39" s="2">
        <f t="shared" si="2"/>
        <v>407</v>
      </c>
      <c r="D39" s="2">
        <v>160</v>
      </c>
      <c r="E39" s="2" t="s">
        <v>376</v>
      </c>
      <c r="F39" s="2" t="s">
        <v>458</v>
      </c>
      <c r="G39" s="2" t="s">
        <v>1919</v>
      </c>
      <c r="H39" s="2" t="s">
        <v>1052</v>
      </c>
      <c r="I39" s="12">
        <v>29</v>
      </c>
      <c r="J39" s="2" t="str">
        <f>VLOOKUP(I39,'NSCC Reject Reason Codes'!$A$3:$B$615,2,FALSE)</f>
        <v>Account Registration Name missing/invalid</v>
      </c>
    </row>
    <row r="40" spans="1:10" s="4" customFormat="1" ht="36">
      <c r="A40" s="2" t="s">
        <v>1570</v>
      </c>
      <c r="B40" s="2">
        <f t="shared" si="3"/>
        <v>408</v>
      </c>
      <c r="C40" s="2">
        <f t="shared" si="2"/>
        <v>427</v>
      </c>
      <c r="D40" s="2">
        <v>20</v>
      </c>
      <c r="E40" s="2" t="s">
        <v>376</v>
      </c>
      <c r="F40" s="2" t="s">
        <v>385</v>
      </c>
      <c r="G40" s="2"/>
      <c r="H40" s="2" t="s">
        <v>1701</v>
      </c>
      <c r="I40" s="12">
        <v>30</v>
      </c>
      <c r="J40" s="2" t="str">
        <f>VLOOKUP(I40,'NSCC Reject Reason Codes'!$A$3:$B$615,2,FALSE)</f>
        <v>Original Control Number Invalid</v>
      </c>
    </row>
    <row r="41" spans="1:10" s="4" customFormat="1" ht="189.6" customHeight="1">
      <c r="A41" s="2" t="s">
        <v>1572</v>
      </c>
      <c r="B41" s="2">
        <f t="shared" si="3"/>
        <v>428</v>
      </c>
      <c r="C41" s="2">
        <f t="shared" si="2"/>
        <v>428</v>
      </c>
      <c r="D41" s="2">
        <v>1</v>
      </c>
      <c r="E41" s="2" t="s">
        <v>376</v>
      </c>
      <c r="F41" s="2" t="s">
        <v>458</v>
      </c>
      <c r="G41" s="2" t="s">
        <v>1920</v>
      </c>
      <c r="H41" s="2" t="s">
        <v>1574</v>
      </c>
      <c r="I41" s="12">
        <v>31</v>
      </c>
      <c r="J41" s="2" t="str">
        <f>VLOOKUP(I41,'NSCC Reject Reason Codes'!$A$3:$B$615,2,FALSE)</f>
        <v>RIA/RR Indicator missing/invalid</v>
      </c>
    </row>
    <row r="42" spans="1:10" s="4" customFormat="1" ht="216">
      <c r="A42" s="2" t="s">
        <v>1575</v>
      </c>
      <c r="B42" s="2">
        <f t="shared" si="3"/>
        <v>429</v>
      </c>
      <c r="C42" s="2">
        <f t="shared" si="2"/>
        <v>463</v>
      </c>
      <c r="D42" s="2">
        <v>35</v>
      </c>
      <c r="E42" s="2" t="s">
        <v>376</v>
      </c>
      <c r="F42" s="2" t="s">
        <v>458</v>
      </c>
      <c r="G42" s="2" t="s">
        <v>1921</v>
      </c>
      <c r="H42" s="2" t="s">
        <v>1577</v>
      </c>
      <c r="I42" s="10">
        <v>244</v>
      </c>
      <c r="J42" s="2" t="str">
        <f>VLOOKUP(I42,'NSCC Reject Reason Codes'!$A$3:$B$615,2,FALSE)</f>
        <v>Introducing Broker Dealer Firm Name/Registered Investment Advisor Firm Name  missing/invalid</v>
      </c>
    </row>
    <row r="43" spans="1:10" s="4" customFormat="1" ht="192">
      <c r="A43" s="2" t="s">
        <v>1578</v>
      </c>
      <c r="B43" s="2">
        <f t="shared" si="3"/>
        <v>464</v>
      </c>
      <c r="C43" s="2">
        <f t="shared" si="2"/>
        <v>478</v>
      </c>
      <c r="D43" s="2">
        <v>15</v>
      </c>
      <c r="E43" s="2" t="s">
        <v>376</v>
      </c>
      <c r="F43" s="2" t="s">
        <v>458</v>
      </c>
      <c r="G43" s="2" t="s">
        <v>1922</v>
      </c>
      <c r="H43" s="2" t="s">
        <v>1086</v>
      </c>
      <c r="I43" s="12">
        <v>245</v>
      </c>
      <c r="J43" s="2" t="str">
        <f>VLOOKUP(I43,'NSCC Reject Reason Codes'!$A$3:$B$615,2,FALSE)</f>
        <v xml:space="preserve">Account Representative/Advisor Name missing/invalid  </v>
      </c>
    </row>
    <row r="44" spans="1:10" s="4" customFormat="1" ht="204">
      <c r="A44" s="2" t="s">
        <v>1083</v>
      </c>
      <c r="B44" s="2">
        <f>$C43+1</f>
        <v>479</v>
      </c>
      <c r="C44" s="2">
        <f t="shared" si="2"/>
        <v>487</v>
      </c>
      <c r="D44" s="2">
        <v>9</v>
      </c>
      <c r="E44" s="2" t="s">
        <v>376</v>
      </c>
      <c r="F44" s="2" t="s">
        <v>458</v>
      </c>
      <c r="G44" s="102" t="s">
        <v>1923</v>
      </c>
      <c r="H44" s="2" t="s">
        <v>1204</v>
      </c>
      <c r="I44" s="12">
        <v>32</v>
      </c>
      <c r="J44" s="2" t="str">
        <f>VLOOKUP(I44,'NSCC Reject Reason Codes'!$A$3:$B$615,2,FALSE)</f>
        <v>Account Representative/Advisor Number missing/invalid</v>
      </c>
    </row>
    <row r="45" spans="1:10" s="4" customFormat="1" ht="228">
      <c r="A45" s="2" t="s">
        <v>1087</v>
      </c>
      <c r="B45" s="2">
        <f t="shared" si="3"/>
        <v>488</v>
      </c>
      <c r="C45" s="2">
        <f t="shared" si="2"/>
        <v>496</v>
      </c>
      <c r="D45" s="2">
        <v>9</v>
      </c>
      <c r="E45" s="2" t="s">
        <v>376</v>
      </c>
      <c r="F45" s="2" t="s">
        <v>458</v>
      </c>
      <c r="G45" s="2" t="s">
        <v>1924</v>
      </c>
      <c r="H45" s="2" t="s">
        <v>1088</v>
      </c>
      <c r="I45" s="10">
        <v>33</v>
      </c>
      <c r="J45" s="2" t="str">
        <f>VLOOKUP(I45,'NSCC Reject Reason Codes'!$A$3:$B$615,2,FALSE)</f>
        <v>Branch Identification Number missing/invalid</v>
      </c>
    </row>
    <row r="46" spans="1:10" s="4" customFormat="1" ht="108" customHeight="1">
      <c r="A46" s="2" t="s">
        <v>1604</v>
      </c>
      <c r="B46" s="2">
        <f t="shared" si="3"/>
        <v>497</v>
      </c>
      <c r="C46" s="2">
        <f t="shared" si="2"/>
        <v>497</v>
      </c>
      <c r="D46" s="2">
        <v>1</v>
      </c>
      <c r="E46" s="2" t="s">
        <v>376</v>
      </c>
      <c r="F46" s="2" t="s">
        <v>458</v>
      </c>
      <c r="G46" s="2" t="s">
        <v>1925</v>
      </c>
      <c r="H46" s="2" t="s">
        <v>1606</v>
      </c>
      <c r="I46" s="12">
        <v>161</v>
      </c>
      <c r="J46" s="2" t="str">
        <f>VLOOKUP(I46,'NSCC Reject Reason Codes'!$A$3:$B$615,2,FALSE)</f>
        <v>Trading Model missing/invalid</v>
      </c>
    </row>
    <row r="47" spans="1:10" s="4" customFormat="1" ht="143.25" customHeight="1">
      <c r="A47" s="2" t="s">
        <v>1607</v>
      </c>
      <c r="B47" s="2">
        <f t="shared" si="3"/>
        <v>498</v>
      </c>
      <c r="C47" s="2">
        <f t="shared" si="2"/>
        <v>498</v>
      </c>
      <c r="D47" s="2">
        <v>1</v>
      </c>
      <c r="E47" s="2" t="s">
        <v>376</v>
      </c>
      <c r="F47" s="2" t="s">
        <v>458</v>
      </c>
      <c r="G47" s="2" t="s">
        <v>1926</v>
      </c>
      <c r="H47" s="2" t="s">
        <v>1609</v>
      </c>
      <c r="I47" s="12">
        <v>162</v>
      </c>
      <c r="J47" s="2" t="str">
        <f>VLOOKUP(I47,'NSCC Reject Reason Codes'!$A$3:$B$615,2,FALSE)</f>
        <v>AIP Firm Role missing/invalid</v>
      </c>
    </row>
    <row r="48" spans="1:10" s="4" customFormat="1" ht="240">
      <c r="A48" s="2" t="s">
        <v>1660</v>
      </c>
      <c r="B48" s="2">
        <f t="shared" si="3"/>
        <v>499</v>
      </c>
      <c r="C48" s="2">
        <f t="shared" si="2"/>
        <v>508</v>
      </c>
      <c r="D48" s="2">
        <v>10</v>
      </c>
      <c r="E48" s="2" t="s">
        <v>374</v>
      </c>
      <c r="F48" s="2" t="s">
        <v>458</v>
      </c>
      <c r="G48" s="13" t="s">
        <v>1927</v>
      </c>
      <c r="H48" s="2" t="s">
        <v>1662</v>
      </c>
      <c r="I48" s="12">
        <v>335</v>
      </c>
      <c r="J48" s="2" t="str">
        <f>VLOOKUP(I48,'NSCC Reject Reason Codes'!$A$3:$B$615,2,FALSE)</f>
        <v>Firm CRD Number missing/invalid</v>
      </c>
    </row>
    <row r="49" spans="1:10" s="4" customFormat="1" ht="276">
      <c r="A49" s="2" t="s">
        <v>1663</v>
      </c>
      <c r="B49" s="2">
        <f t="shared" si="3"/>
        <v>509</v>
      </c>
      <c r="C49" s="2">
        <f t="shared" si="2"/>
        <v>518</v>
      </c>
      <c r="D49" s="2">
        <v>10</v>
      </c>
      <c r="E49" s="2" t="s">
        <v>374</v>
      </c>
      <c r="F49" s="2" t="s">
        <v>458</v>
      </c>
      <c r="G49" s="2" t="s">
        <v>1928</v>
      </c>
      <c r="H49" s="2" t="s">
        <v>1665</v>
      </c>
      <c r="I49" s="12">
        <v>163</v>
      </c>
      <c r="J49" s="2" t="str">
        <f>VLOOKUP(I49,'NSCC Reject Reason Codes'!$A$3:$B$615,2,FALSE)</f>
        <v>Individual CRD/IARD Number missing/invalid</v>
      </c>
    </row>
    <row r="50" spans="1:10" s="4" customFormat="1" ht="96">
      <c r="A50" s="4" t="s">
        <v>1610</v>
      </c>
      <c r="B50" s="2">
        <f t="shared" si="3"/>
        <v>519</v>
      </c>
      <c r="C50" s="2">
        <f t="shared" si="2"/>
        <v>519</v>
      </c>
      <c r="D50" s="2">
        <v>1</v>
      </c>
      <c r="E50" s="4" t="s">
        <v>376</v>
      </c>
      <c r="F50" s="4" t="s">
        <v>385</v>
      </c>
      <c r="G50" s="2" t="s">
        <v>1929</v>
      </c>
      <c r="H50" s="154"/>
      <c r="I50" s="12">
        <v>104</v>
      </c>
      <c r="J50" s="2" t="str">
        <f>VLOOKUP(I50,'NSCC Reject Reason Codes'!$A$3:$B$615,2,FALSE)</f>
        <v>NAV Account Indicator invalid</v>
      </c>
    </row>
    <row r="51" spans="1:10" s="4" customFormat="1" ht="120">
      <c r="A51" s="110" t="s">
        <v>883</v>
      </c>
      <c r="B51" s="2">
        <f t="shared" si="3"/>
        <v>520</v>
      </c>
      <c r="C51" s="2">
        <f t="shared" si="2"/>
        <v>527</v>
      </c>
      <c r="D51" s="2">
        <v>8</v>
      </c>
      <c r="E51" s="4" t="s">
        <v>374</v>
      </c>
      <c r="F51" s="4" t="s">
        <v>458</v>
      </c>
      <c r="G51" s="2" t="s">
        <v>1930</v>
      </c>
      <c r="H51" s="2" t="s">
        <v>1667</v>
      </c>
      <c r="I51" s="12">
        <v>425</v>
      </c>
      <c r="J51" s="2" t="str">
        <f>VLOOKUP(I51,'NSCC Reject Reason Codes'!$A$3:$B$615,2,FALSE)</f>
        <v>Trade Date/Dealing Date – (Calendar Date) missing/invalid</v>
      </c>
    </row>
    <row r="52" spans="1:10" s="4" customFormat="1" ht="48">
      <c r="A52" s="2" t="s">
        <v>1668</v>
      </c>
      <c r="B52" s="2">
        <f t="shared" si="3"/>
        <v>528</v>
      </c>
      <c r="C52" s="2">
        <f t="shared" si="2"/>
        <v>543</v>
      </c>
      <c r="D52" s="2">
        <v>16</v>
      </c>
      <c r="E52" s="4" t="s">
        <v>374</v>
      </c>
      <c r="F52" s="2" t="s">
        <v>458</v>
      </c>
      <c r="G52" s="33" t="s">
        <v>1931</v>
      </c>
      <c r="H52" s="110" t="s">
        <v>1670</v>
      </c>
      <c r="I52" s="12">
        <v>143</v>
      </c>
      <c r="J52" s="2" t="str">
        <f>VLOOKUP(I52,'NSCC Reject Reason Codes'!$A$3:$B$615,2,FALSE)</f>
        <v xml:space="preserve">Gross Amount of Trade missing/invalid  </v>
      </c>
    </row>
    <row r="53" spans="1:10" s="4" customFormat="1" ht="36">
      <c r="A53" s="4" t="s">
        <v>1671</v>
      </c>
      <c r="B53" s="2">
        <f t="shared" si="3"/>
        <v>544</v>
      </c>
      <c r="C53" s="2">
        <f t="shared" si="2"/>
        <v>544</v>
      </c>
      <c r="D53" s="2">
        <v>1</v>
      </c>
      <c r="E53" s="4" t="s">
        <v>376</v>
      </c>
      <c r="F53" s="4" t="s">
        <v>385</v>
      </c>
      <c r="G53" s="2" t="s">
        <v>447</v>
      </c>
      <c r="H53" s="110" t="s">
        <v>1672</v>
      </c>
      <c r="I53" s="12">
        <v>428</v>
      </c>
      <c r="J53" s="2" t="str">
        <f>VLOOKUP(I53,'NSCC Reject Reason Codes'!$A$3:$B$615,2,FALSE)</f>
        <v>Accredited Investor Indicator invalid</v>
      </c>
    </row>
    <row r="54" spans="1:10" s="4" customFormat="1" ht="36">
      <c r="A54" s="4" t="s">
        <v>1673</v>
      </c>
      <c r="B54" s="2">
        <f t="shared" si="3"/>
        <v>545</v>
      </c>
      <c r="C54" s="2">
        <f t="shared" si="2"/>
        <v>545</v>
      </c>
      <c r="D54" s="2">
        <v>1</v>
      </c>
      <c r="E54" s="4" t="s">
        <v>376</v>
      </c>
      <c r="F54" s="4" t="s">
        <v>385</v>
      </c>
      <c r="G54" s="2" t="s">
        <v>447</v>
      </c>
      <c r="H54" s="110" t="s">
        <v>1674</v>
      </c>
      <c r="I54" s="12">
        <v>440</v>
      </c>
      <c r="J54" s="2" t="str">
        <f>VLOOKUP(I54,'NSCC Reject Reason Codes'!$A$3:$B$615,2,FALSE)</f>
        <v>Qualified Client Indicator invalid</v>
      </c>
    </row>
    <row r="55" spans="1:10" s="4" customFormat="1" ht="36">
      <c r="A55" s="4" t="s">
        <v>1675</v>
      </c>
      <c r="B55" s="2">
        <f t="shared" si="3"/>
        <v>546</v>
      </c>
      <c r="C55" s="2">
        <f t="shared" si="2"/>
        <v>546</v>
      </c>
      <c r="D55" s="2">
        <v>1</v>
      </c>
      <c r="E55" s="4" t="s">
        <v>376</v>
      </c>
      <c r="F55" s="4" t="s">
        <v>385</v>
      </c>
      <c r="G55" s="2" t="s">
        <v>447</v>
      </c>
      <c r="H55" s="110" t="s">
        <v>1676</v>
      </c>
      <c r="I55" s="12">
        <v>509</v>
      </c>
      <c r="J55" s="2" t="str">
        <f>VLOOKUP(I55,'NSCC Reject Reason Codes'!$A$3:$B$615,2,FALSE)</f>
        <v>Qualified Purchaser Indicator invalid</v>
      </c>
    </row>
    <row r="56" spans="1:10" s="4" customFormat="1" ht="36">
      <c r="A56" s="4" t="s">
        <v>1677</v>
      </c>
      <c r="B56" s="2">
        <f t="shared" si="3"/>
        <v>547</v>
      </c>
      <c r="C56" s="2">
        <f t="shared" si="2"/>
        <v>547</v>
      </c>
      <c r="D56" s="2">
        <v>1</v>
      </c>
      <c r="E56" s="4" t="s">
        <v>376</v>
      </c>
      <c r="F56" s="4" t="s">
        <v>385</v>
      </c>
      <c r="G56" s="2" t="s">
        <v>447</v>
      </c>
      <c r="H56" s="110" t="s">
        <v>1678</v>
      </c>
      <c r="I56" s="12">
        <v>577</v>
      </c>
      <c r="J56" s="2" t="str">
        <f>VLOOKUP(I56,'NSCC Reject Reason Codes'!$A$3:$B$615,2,FALSE)</f>
        <v>Qualified Institutional Buyer Indicator invalid</v>
      </c>
    </row>
    <row r="57" spans="1:10" s="4" customFormat="1" ht="12">
      <c r="A57" s="99" t="s">
        <v>1679</v>
      </c>
      <c r="B57" s="2">
        <f t="shared" si="3"/>
        <v>548</v>
      </c>
      <c r="C57" s="2">
        <f t="shared" si="2"/>
        <v>549</v>
      </c>
      <c r="D57" s="2">
        <v>2</v>
      </c>
      <c r="E57" s="4" t="s">
        <v>376</v>
      </c>
      <c r="F57" s="4" t="s">
        <v>385</v>
      </c>
      <c r="G57" s="2" t="s">
        <v>1774</v>
      </c>
      <c r="H57" s="110" t="s">
        <v>1681</v>
      </c>
      <c r="I57" s="12">
        <v>578</v>
      </c>
      <c r="J57" s="2" t="str">
        <f>VLOOKUP(I57,'NSCC Reject Reason Codes'!$A$3:$B$615,2,FALSE)</f>
        <v>State of Sale invalid</v>
      </c>
    </row>
    <row r="58" spans="1:10" s="4" customFormat="1" ht="196.9" customHeight="1">
      <c r="A58" s="2" t="s">
        <v>1682</v>
      </c>
      <c r="B58" s="2">
        <f t="shared" si="3"/>
        <v>550</v>
      </c>
      <c r="C58" s="2">
        <f t="shared" si="2"/>
        <v>551</v>
      </c>
      <c r="D58" s="2">
        <v>2</v>
      </c>
      <c r="E58" s="4" t="s">
        <v>376</v>
      </c>
      <c r="F58" s="4" t="s">
        <v>458</v>
      </c>
      <c r="G58" s="2" t="s">
        <v>1932</v>
      </c>
      <c r="H58" s="110"/>
      <c r="I58" s="12">
        <v>584</v>
      </c>
      <c r="J58" s="2" t="str">
        <f>VLOOKUP(I58,'NSCC Reject Reason Codes'!$A$3:$B$615,2,FALSE)</f>
        <v>Redemption Reason  Code missing/invalid</v>
      </c>
    </row>
    <row r="59" spans="1:10" s="4" customFormat="1" ht="12">
      <c r="A59" s="2" t="s">
        <v>1684</v>
      </c>
      <c r="B59" s="2">
        <f t="shared" si="3"/>
        <v>552</v>
      </c>
      <c r="C59" s="2">
        <f t="shared" si="2"/>
        <v>567</v>
      </c>
      <c r="D59" s="2">
        <v>16</v>
      </c>
      <c r="E59" s="4" t="s">
        <v>374</v>
      </c>
      <c r="F59" s="4" t="s">
        <v>385</v>
      </c>
      <c r="G59" s="33" t="s">
        <v>465</v>
      </c>
      <c r="H59" s="110"/>
      <c r="I59" s="12">
        <v>585</v>
      </c>
      <c r="J59" s="2" t="str">
        <f>VLOOKUP(I59,'NSCC Reject Reason Codes'!$A$3:$B$615,2,FALSE)</f>
        <v>CDSC Amount invalid</v>
      </c>
    </row>
    <row r="60" spans="1:10" s="4" customFormat="1" ht="12">
      <c r="A60" s="2" t="s">
        <v>1685</v>
      </c>
      <c r="B60" s="2">
        <f t="shared" si="3"/>
        <v>568</v>
      </c>
      <c r="C60" s="2">
        <f t="shared" si="2"/>
        <v>583</v>
      </c>
      <c r="D60" s="2">
        <v>16</v>
      </c>
      <c r="E60" s="4" t="s">
        <v>374</v>
      </c>
      <c r="F60" s="4" t="s">
        <v>385</v>
      </c>
      <c r="G60" s="33" t="s">
        <v>465</v>
      </c>
      <c r="H60" s="110"/>
      <c r="I60" s="12">
        <v>586</v>
      </c>
      <c r="J60" s="2" t="str">
        <f>VLOOKUP(I60,'NSCC Reject Reason Codes'!$A$3:$B$615,2,FALSE)</f>
        <v>Redemption Fee invalid</v>
      </c>
    </row>
    <row r="61" spans="1:10" s="4" customFormat="1" ht="124.5" customHeight="1">
      <c r="A61" s="2" t="s">
        <v>1686</v>
      </c>
      <c r="B61" s="2">
        <f t="shared" si="3"/>
        <v>584</v>
      </c>
      <c r="C61" s="2">
        <f t="shared" si="2"/>
        <v>585</v>
      </c>
      <c r="D61" s="2">
        <v>2</v>
      </c>
      <c r="E61" s="4" t="s">
        <v>376</v>
      </c>
      <c r="F61" s="4" t="s">
        <v>385</v>
      </c>
      <c r="G61" s="2" t="s">
        <v>1687</v>
      </c>
      <c r="H61" s="110"/>
      <c r="I61" s="12">
        <v>587</v>
      </c>
      <c r="J61" s="2" t="str">
        <f>VLOOKUP(I61,'NSCC Reject Reason Codes'!$A$3:$B$615,2,FALSE)</f>
        <v>Cost Basis Option invalid</v>
      </c>
    </row>
    <row r="62" spans="1:10" s="4" customFormat="1" ht="17.25" customHeight="1">
      <c r="A62" s="2" t="s">
        <v>1627</v>
      </c>
      <c r="B62" s="2">
        <f t="shared" si="3"/>
        <v>586</v>
      </c>
      <c r="C62" s="2">
        <f t="shared" si="2"/>
        <v>591</v>
      </c>
      <c r="D62" s="2">
        <v>6</v>
      </c>
      <c r="E62" s="4" t="s">
        <v>374</v>
      </c>
      <c r="F62" s="4" t="s">
        <v>385</v>
      </c>
      <c r="G62" s="2">
        <v>999.99900000000002</v>
      </c>
      <c r="H62" s="110"/>
      <c r="I62" s="12">
        <v>367</v>
      </c>
      <c r="J62" s="2" t="str">
        <f>VLOOKUP(I62,'NSCC Reject Reason Codes'!$A$3:$B$615,2,FALSE)</f>
        <v>Redemption Percentage missing/invalid</v>
      </c>
    </row>
    <row r="63" spans="1:10" s="4" customFormat="1" ht="192">
      <c r="A63" s="2" t="s">
        <v>1933</v>
      </c>
      <c r="B63" s="2">
        <f t="shared" si="3"/>
        <v>592</v>
      </c>
      <c r="C63" s="2">
        <f t="shared" si="2"/>
        <v>592</v>
      </c>
      <c r="D63" s="2">
        <v>1</v>
      </c>
      <c r="E63" s="4" t="s">
        <v>376</v>
      </c>
      <c r="F63" s="4" t="s">
        <v>458</v>
      </c>
      <c r="G63" s="2" t="s">
        <v>1934</v>
      </c>
      <c r="H63" s="2"/>
      <c r="I63" s="12">
        <v>589</v>
      </c>
      <c r="J63" s="2" t="str">
        <f>VLOOKUP(I63,'NSCC Reject Reason Codes'!$A$3:$B$615,2,FALSE)</f>
        <v>Reconfirmation Indicator missing/invalid</v>
      </c>
    </row>
    <row r="64" spans="1:10" s="4" customFormat="1" ht="84">
      <c r="A64" s="2" t="s">
        <v>1613</v>
      </c>
      <c r="B64" s="2">
        <f t="shared" si="3"/>
        <v>593</v>
      </c>
      <c r="C64" s="2">
        <f t="shared" si="2"/>
        <v>593</v>
      </c>
      <c r="D64" s="2">
        <v>1</v>
      </c>
      <c r="E64" s="2" t="s">
        <v>376</v>
      </c>
      <c r="F64" s="2" t="s">
        <v>458</v>
      </c>
      <c r="G64" s="19" t="s">
        <v>1614</v>
      </c>
      <c r="H64" s="2" t="s">
        <v>1615</v>
      </c>
      <c r="I64" s="12">
        <v>633</v>
      </c>
      <c r="J64" s="2" t="str">
        <f>VLOOKUP(I64,'NSCC Reject Reason Codes'!$A$3:$B$615,2,FALSE)</f>
        <v>Net/Gross Indicator missing/invalid</v>
      </c>
    </row>
    <row r="65" spans="1:10" s="4" customFormat="1" ht="72">
      <c r="A65" s="2" t="s">
        <v>1935</v>
      </c>
      <c r="B65" s="2">
        <f t="shared" si="3"/>
        <v>594</v>
      </c>
      <c r="C65" s="2">
        <f t="shared" si="2"/>
        <v>613</v>
      </c>
      <c r="D65" s="2">
        <v>20</v>
      </c>
      <c r="E65" s="2" t="s">
        <v>376</v>
      </c>
      <c r="F65" s="2" t="s">
        <v>385</v>
      </c>
      <c r="G65" s="2" t="s">
        <v>1688</v>
      </c>
      <c r="H65" s="2" t="s">
        <v>1190</v>
      </c>
      <c r="I65" s="12">
        <v>366</v>
      </c>
      <c r="J65" s="2" t="str">
        <f>VLOOKUP(I65,'NSCC Reject Reason Codes'!$A$3:$B$615,2,FALSE)</f>
        <v xml:space="preserve">Related Control Number missing/invalid </v>
      </c>
    </row>
    <row r="66" spans="1:10" s="4" customFormat="1" ht="84">
      <c r="A66" s="2" t="s">
        <v>974</v>
      </c>
      <c r="B66" s="2">
        <f t="shared" si="3"/>
        <v>614</v>
      </c>
      <c r="C66" s="2">
        <f t="shared" si="2"/>
        <v>629</v>
      </c>
      <c r="D66" s="2">
        <v>16</v>
      </c>
      <c r="E66" s="2" t="s">
        <v>374</v>
      </c>
      <c r="F66" s="2" t="s">
        <v>458</v>
      </c>
      <c r="G66" s="6" t="s">
        <v>1936</v>
      </c>
      <c r="H66" s="2" t="s">
        <v>806</v>
      </c>
      <c r="I66" s="12">
        <v>378</v>
      </c>
      <c r="J66" s="2" t="str">
        <f>VLOOKUP(I66,'NSCC Reject Reason Codes'!$A$3:$B$615,2,FALSE)</f>
        <v xml:space="preserve">Total Commitment  Amount missing/invalid  </v>
      </c>
    </row>
    <row r="67" spans="1:10" s="4" customFormat="1" ht="72">
      <c r="A67" s="2" t="s">
        <v>976</v>
      </c>
      <c r="B67" s="2">
        <f t="shared" si="3"/>
        <v>630</v>
      </c>
      <c r="C67" s="2">
        <f t="shared" si="2"/>
        <v>645</v>
      </c>
      <c r="D67" s="2">
        <v>16</v>
      </c>
      <c r="E67" s="2" t="s">
        <v>374</v>
      </c>
      <c r="F67" s="2" t="s">
        <v>385</v>
      </c>
      <c r="G67" s="6" t="s">
        <v>465</v>
      </c>
      <c r="H67" s="175" t="s">
        <v>978</v>
      </c>
      <c r="I67" s="12">
        <v>408</v>
      </c>
      <c r="J67" s="2" t="str">
        <f>VLOOKUP(I67,'NSCC Reject Reason Codes'!$A$3:$B$615,2,FALSE)</f>
        <v xml:space="preserve">Fulfilled Commitment Amount missing/invalid  </v>
      </c>
    </row>
    <row r="68" spans="1:10" s="4" customFormat="1" ht="72">
      <c r="A68" s="2" t="s">
        <v>979</v>
      </c>
      <c r="B68" s="2">
        <f t="shared" si="3"/>
        <v>646</v>
      </c>
      <c r="C68" s="2">
        <f t="shared" si="2"/>
        <v>661</v>
      </c>
      <c r="D68" s="2">
        <v>16</v>
      </c>
      <c r="E68" s="2" t="s">
        <v>374</v>
      </c>
      <c r="F68" s="2" t="s">
        <v>385</v>
      </c>
      <c r="G68" s="6" t="s">
        <v>465</v>
      </c>
      <c r="H68" s="2" t="s">
        <v>980</v>
      </c>
      <c r="I68" s="12">
        <v>409</v>
      </c>
      <c r="J68" s="2" t="str">
        <f>VLOOKUP(I68,'NSCC Reject Reason Codes'!$A$3:$B$615,2,FALSE)</f>
        <v xml:space="preserve">Remaining Commitment Amount missing/invalid  </v>
      </c>
    </row>
    <row r="69" spans="1:10" s="4" customFormat="1" ht="12">
      <c r="A69" s="2" t="s">
        <v>503</v>
      </c>
      <c r="B69" s="2">
        <f t="shared" si="3"/>
        <v>662</v>
      </c>
      <c r="C69" s="2">
        <f t="shared" si="2"/>
        <v>709</v>
      </c>
      <c r="D69" s="2">
        <v>48</v>
      </c>
      <c r="E69" s="2" t="s">
        <v>376</v>
      </c>
      <c r="F69" s="2" t="s">
        <v>375</v>
      </c>
      <c r="G69" s="2" t="s">
        <v>998</v>
      </c>
      <c r="H69" s="2"/>
      <c r="I69" s="12"/>
      <c r="J69" s="2"/>
    </row>
    <row r="70" spans="1:10" s="4" customFormat="1" ht="24">
      <c r="A70" s="2" t="s">
        <v>1597</v>
      </c>
      <c r="B70" s="2">
        <f>$C69+1</f>
        <v>710</v>
      </c>
      <c r="C70" s="2">
        <f t="shared" si="2"/>
        <v>710</v>
      </c>
      <c r="D70" s="2">
        <v>1</v>
      </c>
      <c r="E70" s="2" t="s">
        <v>376</v>
      </c>
      <c r="F70" s="2" t="s">
        <v>385</v>
      </c>
      <c r="G70" s="2" t="s">
        <v>1598</v>
      </c>
      <c r="H70" s="2" t="s">
        <v>1859</v>
      </c>
      <c r="I70" s="12">
        <v>36</v>
      </c>
      <c r="J70" s="2" t="str">
        <f>VLOOKUP(I70,'NSCC Reject Reason Codes'!$A$3:$B$615,2,FALSE)</f>
        <v>Related Trade Indicator invalid</v>
      </c>
    </row>
    <row r="71" spans="1:10" s="4" customFormat="1" ht="36">
      <c r="A71" s="2" t="s">
        <v>1600</v>
      </c>
      <c r="B71" s="2">
        <f t="shared" si="3"/>
        <v>711</v>
      </c>
      <c r="C71" s="2">
        <f t="shared" si="2"/>
        <v>730</v>
      </c>
      <c r="D71" s="2">
        <v>20</v>
      </c>
      <c r="E71" s="2" t="s">
        <v>376</v>
      </c>
      <c r="F71" s="2" t="s">
        <v>458</v>
      </c>
      <c r="G71" s="2" t="s">
        <v>1601</v>
      </c>
      <c r="H71" s="2" t="s">
        <v>1860</v>
      </c>
      <c r="I71" s="12">
        <v>37</v>
      </c>
      <c r="J71" s="2" t="str">
        <f>VLOOKUP(I71,'NSCC Reject Reason Codes'!$A$3:$B$615,2,FALSE)</f>
        <v>Related Account Number invalid</v>
      </c>
    </row>
    <row r="72" spans="1:10" s="4" customFormat="1" ht="24">
      <c r="A72" s="2" t="s">
        <v>1603</v>
      </c>
      <c r="B72" s="2">
        <f t="shared" si="3"/>
        <v>731</v>
      </c>
      <c r="C72" s="2">
        <f t="shared" si="2"/>
        <v>736</v>
      </c>
      <c r="D72" s="2">
        <v>6</v>
      </c>
      <c r="E72" s="2" t="s">
        <v>374</v>
      </c>
      <c r="F72" s="2" t="s">
        <v>385</v>
      </c>
      <c r="G72" s="2">
        <v>999.99900000000002</v>
      </c>
      <c r="H72" s="2"/>
      <c r="I72" s="12">
        <v>540</v>
      </c>
      <c r="J72" s="2" t="str">
        <f>VLOOKUP(I72,'NSCC Reject Reason Codes'!$A$3:$B$615,2,FALSE)</f>
        <v>Dealer Concession/Manager Paid Placement Fee Percentage invalid</v>
      </c>
    </row>
    <row r="73" spans="1:10" s="4" customFormat="1" ht="12">
      <c r="A73" s="2" t="s">
        <v>503</v>
      </c>
      <c r="B73" s="2">
        <f t="shared" si="3"/>
        <v>737</v>
      </c>
      <c r="C73" s="2">
        <f t="shared" si="2"/>
        <v>742</v>
      </c>
      <c r="D73" s="2">
        <v>6</v>
      </c>
      <c r="E73" s="2" t="s">
        <v>376</v>
      </c>
      <c r="F73" s="2" t="s">
        <v>375</v>
      </c>
      <c r="G73" s="2" t="s">
        <v>998</v>
      </c>
      <c r="H73" s="2"/>
      <c r="I73" s="12"/>
      <c r="J73" s="2"/>
    </row>
    <row r="74" spans="1:10" s="4" customFormat="1" ht="108">
      <c r="A74" s="2" t="s">
        <v>519</v>
      </c>
      <c r="B74" s="2">
        <f t="shared" si="3"/>
        <v>743</v>
      </c>
      <c r="C74" s="2">
        <f t="shared" si="2"/>
        <v>743</v>
      </c>
      <c r="D74" s="2">
        <v>1</v>
      </c>
      <c r="E74" s="2" t="s">
        <v>376</v>
      </c>
      <c r="F74" s="2" t="s">
        <v>385</v>
      </c>
      <c r="G74" s="2" t="s">
        <v>1718</v>
      </c>
      <c r="H74" s="2"/>
      <c r="I74" s="12">
        <v>39</v>
      </c>
      <c r="J74" s="2" t="str">
        <f>VLOOKUP(I74,'NSCC Reject Reason Codes'!$A$3:$B$615,2,FALSE)</f>
        <v>Load Type Indicator missing/invalid</v>
      </c>
    </row>
    <row r="75" spans="1:10" s="4" customFormat="1" ht="60">
      <c r="A75" s="2" t="s">
        <v>1616</v>
      </c>
      <c r="B75" s="2">
        <f t="shared" si="3"/>
        <v>744</v>
      </c>
      <c r="C75" s="2">
        <f t="shared" si="2"/>
        <v>744</v>
      </c>
      <c r="D75" s="2">
        <v>1</v>
      </c>
      <c r="E75" s="2" t="s">
        <v>376</v>
      </c>
      <c r="F75" s="2" t="s">
        <v>385</v>
      </c>
      <c r="G75" s="2" t="s">
        <v>1617</v>
      </c>
      <c r="H75" s="2" t="s">
        <v>1618</v>
      </c>
      <c r="I75" s="12">
        <v>40</v>
      </c>
      <c r="J75" s="2" t="str">
        <f>VLOOKUP(I75,'NSCC Reject Reason Codes'!$A$3:$B$615,2,FALSE)</f>
        <v>Breakpoint Change Reason Code invalid</v>
      </c>
    </row>
    <row r="76" spans="1:10" s="4" customFormat="1" ht="72">
      <c r="A76" s="2" t="s">
        <v>1619</v>
      </c>
      <c r="B76" s="2">
        <f t="shared" si="3"/>
        <v>745</v>
      </c>
      <c r="C76" s="2">
        <f t="shared" si="2"/>
        <v>760</v>
      </c>
      <c r="D76" s="2">
        <v>16</v>
      </c>
      <c r="E76" s="2" t="s">
        <v>374</v>
      </c>
      <c r="F76" s="2" t="s">
        <v>458</v>
      </c>
      <c r="G76" s="122" t="s">
        <v>1719</v>
      </c>
      <c r="H76" s="2" t="s">
        <v>1621</v>
      </c>
      <c r="I76" s="12">
        <v>41</v>
      </c>
      <c r="J76" s="2" t="str">
        <f>VLOOKUP(I76,'NSCC Reject Reason Codes'!$A$3:$B$615,2,FALSE)</f>
        <v>Commission/Placement Fee Amount missing/invalid</v>
      </c>
    </row>
    <row r="77" spans="1:10" s="4" customFormat="1" ht="84">
      <c r="A77" s="2" t="s">
        <v>1622</v>
      </c>
      <c r="B77" s="2">
        <f t="shared" si="3"/>
        <v>761</v>
      </c>
      <c r="C77" s="2">
        <f t="shared" si="2"/>
        <v>766</v>
      </c>
      <c r="D77" s="2">
        <v>6</v>
      </c>
      <c r="E77" s="2" t="s">
        <v>374</v>
      </c>
      <c r="F77" s="2" t="s">
        <v>458</v>
      </c>
      <c r="G77" s="19" t="s">
        <v>1623</v>
      </c>
      <c r="H77" s="2" t="s">
        <v>1624</v>
      </c>
      <c r="I77" s="12">
        <v>42</v>
      </c>
      <c r="J77" s="2" t="str">
        <f>VLOOKUP(I77,'NSCC Reject Reason Codes'!$A$3:$B$615,2,FALSE)</f>
        <v>Commission/Placement Fee Percentage missing/invalid</v>
      </c>
    </row>
    <row r="78" spans="1:10" s="4" customFormat="1" ht="48">
      <c r="A78" s="2" t="s">
        <v>1625</v>
      </c>
      <c r="B78" s="2">
        <f t="shared" si="3"/>
        <v>767</v>
      </c>
      <c r="C78" s="2">
        <f t="shared" si="2"/>
        <v>782</v>
      </c>
      <c r="D78" s="2">
        <v>16</v>
      </c>
      <c r="E78" s="2" t="s">
        <v>374</v>
      </c>
      <c r="F78" s="2" t="s">
        <v>385</v>
      </c>
      <c r="G78" s="33" t="s">
        <v>465</v>
      </c>
      <c r="H78" s="2" t="s">
        <v>1720</v>
      </c>
      <c r="I78" s="12">
        <v>43</v>
      </c>
      <c r="J78" s="2" t="str">
        <f>VLOOKUP(I78,'NSCC Reject Reason Codes'!$A$3:$B$615,2,FALSE)</f>
        <v>Dealer Concession/Manager Paid Placement Fee Amount invalid</v>
      </c>
    </row>
    <row r="79" spans="1:10" s="4" customFormat="1" ht="24">
      <c r="A79" s="2" t="s">
        <v>1937</v>
      </c>
      <c r="B79" s="2">
        <f t="shared" si="3"/>
        <v>783</v>
      </c>
      <c r="C79" s="2">
        <f t="shared" si="2"/>
        <v>785</v>
      </c>
      <c r="D79" s="2">
        <v>3</v>
      </c>
      <c r="E79" s="2" t="s">
        <v>374</v>
      </c>
      <c r="F79" s="2" t="s">
        <v>385</v>
      </c>
      <c r="G79" s="2"/>
      <c r="H79" s="2" t="s">
        <v>1938</v>
      </c>
      <c r="I79" s="10">
        <v>44</v>
      </c>
      <c r="J79" s="2" t="str">
        <f>VLOOKUP(I79,'NSCC Reject Reason Codes'!$A$3:$B$615,2,FALSE)</f>
        <v>Number of Business Days Until Valuation missing/invalid</v>
      </c>
    </row>
    <row r="80" spans="1:10" s="4" customFormat="1" ht="24">
      <c r="A80" s="2" t="s">
        <v>1178</v>
      </c>
      <c r="B80" s="2">
        <f t="shared" si="3"/>
        <v>786</v>
      </c>
      <c r="C80" s="2">
        <f t="shared" si="2"/>
        <v>793</v>
      </c>
      <c r="D80" s="2">
        <v>8</v>
      </c>
      <c r="E80" s="2" t="s">
        <v>374</v>
      </c>
      <c r="F80" s="2" t="s">
        <v>385</v>
      </c>
      <c r="G80" s="2" t="s">
        <v>1939</v>
      </c>
      <c r="H80" s="2" t="s">
        <v>1940</v>
      </c>
      <c r="I80" s="10">
        <v>45</v>
      </c>
      <c r="J80" s="2" t="str">
        <f>VLOOKUP(I80,'NSCC Reject Reason Codes'!$A$3:$B$615,2,FALSE)</f>
        <v xml:space="preserve">Valuation Date missing/invalid   </v>
      </c>
    </row>
    <row r="81" spans="1:10" s="4" customFormat="1" ht="24">
      <c r="A81" s="2" t="s">
        <v>1941</v>
      </c>
      <c r="B81" s="2">
        <f t="shared" si="3"/>
        <v>794</v>
      </c>
      <c r="C81" s="2">
        <f t="shared" si="2"/>
        <v>805</v>
      </c>
      <c r="D81" s="2">
        <v>12</v>
      </c>
      <c r="E81" s="2" t="s">
        <v>374</v>
      </c>
      <c r="F81" s="2" t="s">
        <v>385</v>
      </c>
      <c r="G81" s="19" t="s">
        <v>784</v>
      </c>
      <c r="H81" s="2" t="s">
        <v>1942</v>
      </c>
      <c r="I81" s="10">
        <v>46</v>
      </c>
      <c r="J81" s="2" t="str">
        <f>VLOOKUP(I81,'NSCC Reject Reason Codes'!$A$3:$B$615,2,FALSE)</f>
        <v>Value Price missing/invalid</v>
      </c>
    </row>
    <row r="82" spans="1:10" s="4" customFormat="1" ht="36">
      <c r="A82" s="2" t="s">
        <v>1943</v>
      </c>
      <c r="B82" s="2">
        <f t="shared" si="3"/>
        <v>806</v>
      </c>
      <c r="C82" s="2">
        <f t="shared" si="2"/>
        <v>819</v>
      </c>
      <c r="D82" s="2">
        <v>14</v>
      </c>
      <c r="E82" s="2" t="s">
        <v>374</v>
      </c>
      <c r="F82" s="2" t="s">
        <v>385</v>
      </c>
      <c r="G82" s="2" t="s">
        <v>1944</v>
      </c>
      <c r="H82" s="2" t="s">
        <v>1945</v>
      </c>
      <c r="I82" s="10">
        <v>47</v>
      </c>
      <c r="J82" s="2" t="str">
        <f>VLOOKUP(I82,'NSCC Reject Reason Codes'!$A$3:$B$615,2,FALSE)</f>
        <v>Confirm Share Quantity missing/invalid</v>
      </c>
    </row>
    <row r="83" spans="1:10" s="4" customFormat="1" ht="24">
      <c r="A83" s="2" t="s">
        <v>1184</v>
      </c>
      <c r="B83" s="2">
        <f t="shared" si="3"/>
        <v>820</v>
      </c>
      <c r="C83" s="2">
        <f t="shared" si="2"/>
        <v>820</v>
      </c>
      <c r="D83" s="2">
        <v>1</v>
      </c>
      <c r="E83" s="2" t="s">
        <v>376</v>
      </c>
      <c r="F83" s="2" t="s">
        <v>385</v>
      </c>
      <c r="G83" s="2" t="s">
        <v>1185</v>
      </c>
      <c r="H83" s="2"/>
      <c r="I83" s="12">
        <v>48</v>
      </c>
      <c r="J83" s="2" t="str">
        <f>VLOOKUP(I83,'NSCC Reject Reason Codes'!$A$3:$B$615,2,FALSE)</f>
        <v>Estimated/Actual Value Confirm missing/invalid</v>
      </c>
    </row>
    <row r="84" spans="1:10" s="4" customFormat="1" ht="36">
      <c r="A84" s="2" t="s">
        <v>566</v>
      </c>
      <c r="B84" s="2">
        <f t="shared" si="3"/>
        <v>821</v>
      </c>
      <c r="C84" s="2">
        <f t="shared" si="2"/>
        <v>821</v>
      </c>
      <c r="D84" s="2">
        <v>1</v>
      </c>
      <c r="E84" s="2" t="s">
        <v>376</v>
      </c>
      <c r="F84" s="2" t="s">
        <v>385</v>
      </c>
      <c r="G84" s="13" t="s">
        <v>1946</v>
      </c>
      <c r="H84" s="2" t="s">
        <v>568</v>
      </c>
      <c r="I84" s="12">
        <v>49</v>
      </c>
      <c r="J84" s="2" t="str">
        <f>VLOOKUP(I84,'NSCC Reject Reason Codes'!$A$3:$B$615,2,FALSE)</f>
        <v>Tender Offer Subject to Holdback missing/invalid</v>
      </c>
    </row>
    <row r="85" spans="1:10" s="4" customFormat="1" ht="36">
      <c r="A85" s="2" t="s">
        <v>569</v>
      </c>
      <c r="B85" s="2">
        <f t="shared" si="3"/>
        <v>822</v>
      </c>
      <c r="C85" s="2">
        <f t="shared" si="2"/>
        <v>824</v>
      </c>
      <c r="D85" s="2">
        <v>3</v>
      </c>
      <c r="E85" s="2" t="s">
        <v>374</v>
      </c>
      <c r="F85" s="2" t="s">
        <v>458</v>
      </c>
      <c r="G85" s="2" t="s">
        <v>1947</v>
      </c>
      <c r="H85" s="127" t="s">
        <v>568</v>
      </c>
      <c r="I85" s="12">
        <v>50</v>
      </c>
      <c r="J85" s="2" t="str">
        <f>VLOOKUP(I85,'NSCC Reject Reason Codes'!$A$3:$B$615,2,FALSE)</f>
        <v xml:space="preserve">Number of Business Days for Holdback missing/invalid </v>
      </c>
    </row>
    <row r="86" spans="1:10" s="4" customFormat="1" ht="72">
      <c r="A86" s="2" t="s">
        <v>862</v>
      </c>
      <c r="B86" s="2">
        <f t="shared" si="3"/>
        <v>825</v>
      </c>
      <c r="C86" s="2">
        <f t="shared" ref="C86:C117" si="4">$B86+$D86-1</f>
        <v>832</v>
      </c>
      <c r="D86" s="2">
        <v>8</v>
      </c>
      <c r="E86" s="2" t="s">
        <v>374</v>
      </c>
      <c r="F86" s="2" t="s">
        <v>458</v>
      </c>
      <c r="G86" s="2" t="s">
        <v>1948</v>
      </c>
      <c r="H86" s="127" t="s">
        <v>863</v>
      </c>
      <c r="I86" s="12">
        <v>51</v>
      </c>
      <c r="J86" s="2" t="str">
        <f>VLOOKUP(I86,'NSCC Reject Reason Codes'!$A$3:$B$615,2,FALSE)</f>
        <v>Holdback Release Date missing/invalid</v>
      </c>
    </row>
    <row r="87" spans="1:10" s="4" customFormat="1" ht="36">
      <c r="A87" s="2" t="s">
        <v>571</v>
      </c>
      <c r="B87" s="2">
        <f t="shared" si="3"/>
        <v>833</v>
      </c>
      <c r="C87" s="2">
        <f t="shared" si="4"/>
        <v>838</v>
      </c>
      <c r="D87" s="2">
        <v>6</v>
      </c>
      <c r="E87" s="2" t="s">
        <v>374</v>
      </c>
      <c r="F87" s="2" t="s">
        <v>458</v>
      </c>
      <c r="G87" s="2" t="s">
        <v>1949</v>
      </c>
      <c r="H87" s="127" t="s">
        <v>568</v>
      </c>
      <c r="I87" s="12">
        <v>52</v>
      </c>
      <c r="J87" s="2" t="str">
        <f>VLOOKUP(I87,'NSCC Reject Reason Codes'!$A$3:$B$615,2,FALSE)</f>
        <v>Holdback Percent missing/invalid</v>
      </c>
    </row>
    <row r="88" spans="1:10" s="4" customFormat="1" ht="36">
      <c r="A88" s="2" t="s">
        <v>1950</v>
      </c>
      <c r="B88" s="2">
        <f t="shared" si="3"/>
        <v>839</v>
      </c>
      <c r="C88" s="2">
        <f t="shared" si="4"/>
        <v>846</v>
      </c>
      <c r="D88" s="2">
        <v>8</v>
      </c>
      <c r="E88" s="2" t="s">
        <v>374</v>
      </c>
      <c r="F88" s="2" t="s">
        <v>385</v>
      </c>
      <c r="G88" s="2">
        <v>999.99999000000003</v>
      </c>
      <c r="H88" s="127" t="s">
        <v>568</v>
      </c>
      <c r="I88" s="12">
        <v>53</v>
      </c>
      <c r="J88" s="2" t="str">
        <f>VLOOKUP(I88,'NSCC Reject Reason Codes'!$A$3:$B$615,2,FALSE)</f>
        <v>Interest Rate on Holdback invalid</v>
      </c>
    </row>
    <row r="89" spans="1:10" s="4" customFormat="1" ht="60">
      <c r="A89" s="2" t="s">
        <v>1951</v>
      </c>
      <c r="B89" s="2">
        <f t="shared" si="3"/>
        <v>847</v>
      </c>
      <c r="C89" s="2">
        <f t="shared" si="4"/>
        <v>862</v>
      </c>
      <c r="D89" s="2">
        <v>16</v>
      </c>
      <c r="E89" s="2" t="s">
        <v>374</v>
      </c>
      <c r="F89" s="2" t="s">
        <v>385</v>
      </c>
      <c r="G89" s="6" t="s">
        <v>465</v>
      </c>
      <c r="H89" s="127" t="s">
        <v>1952</v>
      </c>
      <c r="I89" s="12">
        <v>54</v>
      </c>
      <c r="J89" s="2" t="str">
        <f>VLOOKUP(I89,'NSCC Reject Reason Codes'!$A$3:$B$615,2,FALSE)</f>
        <v xml:space="preserve">Interest Paid on Holdback invalid </v>
      </c>
    </row>
    <row r="90" spans="1:10" s="4" customFormat="1" ht="204">
      <c r="A90" s="2" t="s">
        <v>1953</v>
      </c>
      <c r="B90" s="2">
        <f t="shared" si="3"/>
        <v>863</v>
      </c>
      <c r="C90" s="2">
        <f t="shared" si="4"/>
        <v>863</v>
      </c>
      <c r="D90" s="2">
        <v>1</v>
      </c>
      <c r="E90" s="2" t="s">
        <v>376</v>
      </c>
      <c r="F90" s="2" t="s">
        <v>385</v>
      </c>
      <c r="G90" s="2" t="s">
        <v>1954</v>
      </c>
      <c r="H90" s="2" t="s">
        <v>1955</v>
      </c>
      <c r="I90" s="12">
        <v>55</v>
      </c>
      <c r="J90" s="2" t="str">
        <f>VLOOKUP(I90,'NSCC Reject Reason Codes'!$A$3:$B$615,2,FALSE)</f>
        <v>Tender Offer/Redemption Oversold invalid</v>
      </c>
    </row>
    <row r="91" spans="1:10" s="4" customFormat="1" ht="96">
      <c r="A91" s="2" t="s">
        <v>1956</v>
      </c>
      <c r="B91" s="2">
        <f t="shared" si="3"/>
        <v>864</v>
      </c>
      <c r="C91" s="2">
        <f t="shared" si="4"/>
        <v>864</v>
      </c>
      <c r="D91" s="2">
        <v>1</v>
      </c>
      <c r="E91" s="2" t="s">
        <v>376</v>
      </c>
      <c r="F91" s="2" t="s">
        <v>458</v>
      </c>
      <c r="G91" s="2" t="s">
        <v>1957</v>
      </c>
      <c r="H91" s="2" t="s">
        <v>1958</v>
      </c>
      <c r="I91" s="12">
        <v>56</v>
      </c>
      <c r="J91" s="2" t="str">
        <f>VLOOKUP(I91,'NSCC Reject Reason Codes'!$A$3:$B$615,2,FALSE)</f>
        <v xml:space="preserve">Tender Offer Pro Rata missing/invalid </v>
      </c>
    </row>
    <row r="92" spans="1:10" s="4" customFormat="1" ht="36">
      <c r="A92" s="2" t="s">
        <v>1959</v>
      </c>
      <c r="B92" s="2">
        <f t="shared" si="3"/>
        <v>865</v>
      </c>
      <c r="C92" s="2">
        <f t="shared" si="4"/>
        <v>870</v>
      </c>
      <c r="D92" s="2">
        <v>6</v>
      </c>
      <c r="E92" s="2" t="s">
        <v>374</v>
      </c>
      <c r="F92" s="2" t="s">
        <v>458</v>
      </c>
      <c r="G92" s="2" t="s">
        <v>1960</v>
      </c>
      <c r="H92" s="2" t="s">
        <v>1961</v>
      </c>
      <c r="I92" s="12">
        <v>57</v>
      </c>
      <c r="J92" s="2" t="str">
        <f>VLOOKUP(I92,'NSCC Reject Reason Codes'!$A$3:$B$615,2,FALSE)</f>
        <v>Percent of Pro Rata Allocation missing/invalid</v>
      </c>
    </row>
    <row r="93" spans="1:10" s="4" customFormat="1" ht="144">
      <c r="A93" s="2" t="s">
        <v>860</v>
      </c>
      <c r="B93" s="2">
        <f t="shared" si="3"/>
        <v>871</v>
      </c>
      <c r="C93" s="2">
        <f t="shared" si="4"/>
        <v>871</v>
      </c>
      <c r="D93" s="2">
        <v>1</v>
      </c>
      <c r="E93" s="2" t="s">
        <v>376</v>
      </c>
      <c r="F93" s="2" t="s">
        <v>458</v>
      </c>
      <c r="G93" s="2" t="s">
        <v>1962</v>
      </c>
      <c r="H93" s="2" t="s">
        <v>861</v>
      </c>
      <c r="I93" s="12">
        <v>58</v>
      </c>
      <c r="J93" s="2" t="str">
        <f>VLOOKUP(I93,'NSCC Reject Reason Codes'!$A$3:$B$615,2,FALSE)</f>
        <v>Automatic Holdback Refund missing/invalid</v>
      </c>
    </row>
    <row r="94" spans="1:10" s="4" customFormat="1" ht="12">
      <c r="A94" s="2" t="s">
        <v>1629</v>
      </c>
      <c r="B94" s="2">
        <f t="shared" si="3"/>
        <v>872</v>
      </c>
      <c r="C94" s="2">
        <f t="shared" si="4"/>
        <v>879</v>
      </c>
      <c r="D94" s="2">
        <v>8</v>
      </c>
      <c r="E94" s="2" t="s">
        <v>374</v>
      </c>
      <c r="F94" s="2" t="s">
        <v>385</v>
      </c>
      <c r="G94" s="6" t="s">
        <v>450</v>
      </c>
      <c r="I94" s="12">
        <v>385</v>
      </c>
      <c r="J94" s="2" t="str">
        <f>VLOOKUP(I94,'NSCC Reject Reason Codes'!$A$3:$B$615,2,FALSE)</f>
        <v>Share Lot Identifier 1 invalid</v>
      </c>
    </row>
    <row r="95" spans="1:10" s="4" customFormat="1" ht="12">
      <c r="A95" s="2" t="s">
        <v>1630</v>
      </c>
      <c r="B95" s="2">
        <f t="shared" si="3"/>
        <v>880</v>
      </c>
      <c r="C95" s="2">
        <f t="shared" si="4"/>
        <v>887</v>
      </c>
      <c r="D95" s="2">
        <v>8</v>
      </c>
      <c r="E95" s="2" t="s">
        <v>374</v>
      </c>
      <c r="F95" s="2" t="s">
        <v>385</v>
      </c>
      <c r="G95" s="6" t="s">
        <v>450</v>
      </c>
      <c r="I95" s="12">
        <v>386</v>
      </c>
      <c r="J95" s="2" t="str">
        <f>VLOOKUP(I95,'NSCC Reject Reason Codes'!$A$3:$B$615,2,FALSE)</f>
        <v>Share Lot Identifier 2 invalid</v>
      </c>
    </row>
    <row r="96" spans="1:10" s="4" customFormat="1" ht="12">
      <c r="A96" s="2" t="s">
        <v>1631</v>
      </c>
      <c r="B96" s="2">
        <f t="shared" si="3"/>
        <v>888</v>
      </c>
      <c r="C96" s="2">
        <f t="shared" si="4"/>
        <v>895</v>
      </c>
      <c r="D96" s="2">
        <v>8</v>
      </c>
      <c r="E96" s="2" t="s">
        <v>374</v>
      </c>
      <c r="F96" s="2" t="s">
        <v>385</v>
      </c>
      <c r="G96" s="6" t="s">
        <v>450</v>
      </c>
      <c r="I96" s="12">
        <v>387</v>
      </c>
      <c r="J96" s="2" t="str">
        <f>VLOOKUP(I96,'NSCC Reject Reason Codes'!$A$3:$B$615,2,FALSE)</f>
        <v>Share Lot Identifier 3 invalid</v>
      </c>
    </row>
    <row r="97" spans="1:10" s="4" customFormat="1" ht="12">
      <c r="A97" s="2" t="s">
        <v>1632</v>
      </c>
      <c r="B97" s="2">
        <f t="shared" si="3"/>
        <v>896</v>
      </c>
      <c r="C97" s="2">
        <f t="shared" si="4"/>
        <v>903</v>
      </c>
      <c r="D97" s="2">
        <v>8</v>
      </c>
      <c r="E97" s="2" t="s">
        <v>374</v>
      </c>
      <c r="F97" s="2" t="s">
        <v>385</v>
      </c>
      <c r="G97" s="6" t="s">
        <v>450</v>
      </c>
      <c r="I97" s="12">
        <v>388</v>
      </c>
      <c r="J97" s="2" t="str">
        <f>VLOOKUP(I97,'NSCC Reject Reason Codes'!$A$3:$B$615,2,FALSE)</f>
        <v>Share Lot Identifier 4 invalid</v>
      </c>
    </row>
    <row r="98" spans="1:10" s="4" customFormat="1" ht="12">
      <c r="A98" s="2" t="s">
        <v>1633</v>
      </c>
      <c r="B98" s="2">
        <f t="shared" si="3"/>
        <v>904</v>
      </c>
      <c r="C98" s="2">
        <f t="shared" si="4"/>
        <v>911</v>
      </c>
      <c r="D98" s="2">
        <v>8</v>
      </c>
      <c r="E98" s="2" t="s">
        <v>374</v>
      </c>
      <c r="F98" s="2" t="s">
        <v>385</v>
      </c>
      <c r="G98" s="6" t="s">
        <v>450</v>
      </c>
      <c r="I98" s="12">
        <v>389</v>
      </c>
      <c r="J98" s="2" t="str">
        <f>VLOOKUP(I98,'NSCC Reject Reason Codes'!$A$3:$B$615,2,FALSE)</f>
        <v>Share Lot Identifier 5 invalid</v>
      </c>
    </row>
    <row r="99" spans="1:10" s="4" customFormat="1" ht="84">
      <c r="A99" s="4" t="s">
        <v>1895</v>
      </c>
      <c r="B99" s="2">
        <f t="shared" si="3"/>
        <v>912</v>
      </c>
      <c r="C99" s="2">
        <f t="shared" si="4"/>
        <v>927</v>
      </c>
      <c r="D99" s="2">
        <v>16</v>
      </c>
      <c r="E99" s="2" t="s">
        <v>374</v>
      </c>
      <c r="F99" s="2" t="s">
        <v>385</v>
      </c>
      <c r="G99" s="128" t="s">
        <v>465</v>
      </c>
      <c r="H99" s="127" t="s">
        <v>1963</v>
      </c>
      <c r="I99" s="12">
        <v>394</v>
      </c>
      <c r="J99" s="2" t="str">
        <f>VLOOKUP(I99,'NSCC Reject Reason Codes'!$A$3:$B$615,2,FALSE)</f>
        <v xml:space="preserve">Equalization Amount  missing/invalid  </v>
      </c>
    </row>
    <row r="100" spans="1:10" s="4" customFormat="1" ht="60">
      <c r="A100" s="4" t="s">
        <v>1897</v>
      </c>
      <c r="B100" s="2">
        <f t="shared" si="3"/>
        <v>928</v>
      </c>
      <c r="C100" s="2">
        <f t="shared" si="4"/>
        <v>933</v>
      </c>
      <c r="D100" s="2">
        <v>6</v>
      </c>
      <c r="E100" s="2" t="s">
        <v>374</v>
      </c>
      <c r="F100" s="2" t="s">
        <v>385</v>
      </c>
      <c r="G100" s="2">
        <v>999.99900000000002</v>
      </c>
      <c r="H100" s="127" t="s">
        <v>1896</v>
      </c>
      <c r="I100" s="12">
        <v>395</v>
      </c>
      <c r="J100" s="2" t="str">
        <f>VLOOKUP(I100,'NSCC Reject Reason Codes'!$A$3:$B$615,2,FALSE)</f>
        <v xml:space="preserve">Equalization Percentage missing/invalid    </v>
      </c>
    </row>
    <row r="101" spans="1:10" s="4" customFormat="1" ht="66.75" customHeight="1">
      <c r="A101" s="4" t="s">
        <v>1898</v>
      </c>
      <c r="B101" s="2">
        <f t="shared" si="3"/>
        <v>934</v>
      </c>
      <c r="C101" s="2">
        <f t="shared" si="4"/>
        <v>934</v>
      </c>
      <c r="D101" s="2">
        <v>1</v>
      </c>
      <c r="E101" s="2" t="s">
        <v>376</v>
      </c>
      <c r="F101" s="2" t="s">
        <v>458</v>
      </c>
      <c r="G101" s="2" t="s">
        <v>1964</v>
      </c>
      <c r="H101" s="127" t="s">
        <v>1965</v>
      </c>
      <c r="I101" s="12">
        <v>396</v>
      </c>
      <c r="J101" s="2" t="str">
        <f>VLOOKUP(I101,'NSCC Reject Reason Codes'!$A$3:$B$615,2,FALSE)</f>
        <v>Equalization Debit/Credit Indicator</v>
      </c>
    </row>
    <row r="102" spans="1:10" s="4" customFormat="1" ht="60">
      <c r="A102" s="4" t="s">
        <v>1634</v>
      </c>
      <c r="B102" s="2">
        <f t="shared" si="3"/>
        <v>935</v>
      </c>
      <c r="C102" s="2">
        <f t="shared" si="4"/>
        <v>935</v>
      </c>
      <c r="D102" s="2">
        <v>1</v>
      </c>
      <c r="E102" s="2" t="s">
        <v>376</v>
      </c>
      <c r="F102" s="2" t="s">
        <v>385</v>
      </c>
      <c r="G102" s="2" t="s">
        <v>455</v>
      </c>
      <c r="H102" s="127" t="s">
        <v>1840</v>
      </c>
      <c r="I102" s="12">
        <v>397</v>
      </c>
      <c r="J102" s="2" t="str">
        <f>VLOOKUP(I102,'NSCC Reject Reason Codes'!$A$3:$B$615,2,FALSE)</f>
        <v xml:space="preserve">Erisa Eligible Indicator missing/invalid  </v>
      </c>
    </row>
    <row r="103" spans="1:10" s="4" customFormat="1" ht="24">
      <c r="A103" s="4" t="s">
        <v>1636</v>
      </c>
      <c r="B103" s="2">
        <f t="shared" si="3"/>
        <v>936</v>
      </c>
      <c r="C103" s="2">
        <f t="shared" si="4"/>
        <v>941</v>
      </c>
      <c r="D103" s="2">
        <v>6</v>
      </c>
      <c r="E103" s="2" t="s">
        <v>374</v>
      </c>
      <c r="F103" s="2" t="s">
        <v>385</v>
      </c>
      <c r="G103" s="2">
        <v>999.99900000000002</v>
      </c>
      <c r="H103" s="2" t="s">
        <v>1637</v>
      </c>
      <c r="I103" s="12">
        <v>398</v>
      </c>
      <c r="J103" s="2" t="str">
        <f>VLOOKUP(I103,'NSCC Reject Reason Codes'!$A$3:$B$615,2,FALSE)</f>
        <v xml:space="preserve">Erisa Percentage missing/invalid  </v>
      </c>
    </row>
    <row r="104" spans="1:10" s="4" customFormat="1" ht="24">
      <c r="A104" s="4" t="s">
        <v>1638</v>
      </c>
      <c r="B104" s="2">
        <f t="shared" si="3"/>
        <v>942</v>
      </c>
      <c r="C104" s="2">
        <f t="shared" si="4"/>
        <v>942</v>
      </c>
      <c r="D104" s="2">
        <v>1</v>
      </c>
      <c r="E104" s="2" t="s">
        <v>376</v>
      </c>
      <c r="F104" s="2" t="s">
        <v>385</v>
      </c>
      <c r="G104" s="2" t="s">
        <v>455</v>
      </c>
      <c r="H104" s="78" t="s">
        <v>1966</v>
      </c>
      <c r="I104" s="12">
        <v>399</v>
      </c>
      <c r="J104" s="2" t="str">
        <f>VLOOKUP(I104,'NSCC Reject Reason Codes'!$A$3:$B$615,2,FALSE)</f>
        <v xml:space="preserve">Erisa Pre-certified missing/invalid  </v>
      </c>
    </row>
    <row r="105" spans="1:10" s="4" customFormat="1" ht="192">
      <c r="A105" s="2" t="s">
        <v>866</v>
      </c>
      <c r="B105" s="2">
        <f t="shared" ref="B105:B117" si="5">$C104+1</f>
        <v>943</v>
      </c>
      <c r="C105" s="2">
        <f t="shared" si="4"/>
        <v>958</v>
      </c>
      <c r="D105" s="2">
        <v>16</v>
      </c>
      <c r="E105" s="2" t="s">
        <v>376</v>
      </c>
      <c r="F105" s="2" t="s">
        <v>458</v>
      </c>
      <c r="G105" s="2" t="s">
        <v>1081</v>
      </c>
      <c r="H105" s="11" t="s">
        <v>1082</v>
      </c>
      <c r="I105" s="10">
        <v>508</v>
      </c>
      <c r="J105" s="2" t="str">
        <f>VLOOKUP(I105,'NSCC Reject Reason Codes'!$A$3:$B$615,2,FALSE)</f>
        <v>Series NSCC Security Issue Number missing/invalid</v>
      </c>
    </row>
    <row r="106" spans="1:10" s="4" customFormat="1" ht="48">
      <c r="A106" s="4" t="s">
        <v>1640</v>
      </c>
      <c r="B106" s="2">
        <f t="shared" si="5"/>
        <v>959</v>
      </c>
      <c r="C106" s="2">
        <f t="shared" si="4"/>
        <v>960</v>
      </c>
      <c r="D106" s="2">
        <v>2</v>
      </c>
      <c r="E106" s="2" t="s">
        <v>374</v>
      </c>
      <c r="F106" s="2" t="s">
        <v>458</v>
      </c>
      <c r="G106" s="2" t="s">
        <v>1841</v>
      </c>
      <c r="H106" s="2" t="s">
        <v>1842</v>
      </c>
      <c r="I106" s="12">
        <v>512</v>
      </c>
      <c r="J106" s="2" t="str">
        <f>VLOOKUP(I106,'NSCC Reject Reason Codes'!$A$3:$B$615,2,FALSE)</f>
        <v>Breakpoint Limit Number invalid</v>
      </c>
    </row>
    <row r="107" spans="1:10" s="4" customFormat="1" ht="96">
      <c r="A107" s="4" t="s">
        <v>1159</v>
      </c>
      <c r="B107" s="2">
        <f t="shared" si="5"/>
        <v>961</v>
      </c>
      <c r="C107" s="2">
        <f t="shared" si="4"/>
        <v>972</v>
      </c>
      <c r="D107" s="2">
        <v>12</v>
      </c>
      <c r="E107" s="2" t="s">
        <v>374</v>
      </c>
      <c r="F107" s="2" t="s">
        <v>458</v>
      </c>
      <c r="G107" s="39" t="s">
        <v>1967</v>
      </c>
      <c r="H107" s="41" t="s">
        <v>1968</v>
      </c>
      <c r="I107" s="12">
        <v>156</v>
      </c>
      <c r="J107" s="2" t="str">
        <f>VLOOKUP(I107,'NSCC Reject Reason Codes'!$A$3:$B$615,2,FALSE)</f>
        <v>Price Per Share missing/invalid</v>
      </c>
    </row>
    <row r="108" spans="1:10" s="4" customFormat="1" ht="36">
      <c r="A108" s="2" t="s">
        <v>1644</v>
      </c>
      <c r="B108" s="2">
        <f t="shared" si="5"/>
        <v>973</v>
      </c>
      <c r="C108" s="2">
        <f t="shared" si="4"/>
        <v>973</v>
      </c>
      <c r="D108" s="2">
        <v>1</v>
      </c>
      <c r="E108" s="2" t="s">
        <v>376</v>
      </c>
      <c r="F108" s="2" t="s">
        <v>385</v>
      </c>
      <c r="G108" s="13" t="s">
        <v>455</v>
      </c>
      <c r="H108" s="2" t="s">
        <v>1645</v>
      </c>
      <c r="I108" s="10">
        <v>521</v>
      </c>
      <c r="J108" s="2" t="str">
        <f>VLOOKUP(I108,'NSCC Reject Reason Codes'!$A$3:$B$615,2,FALSE)</f>
        <v>Same Day Multiple Trade Indicator invalid</v>
      </c>
    </row>
    <row r="109" spans="1:10" s="4" customFormat="1" ht="60">
      <c r="A109" s="2" t="s">
        <v>1646</v>
      </c>
      <c r="B109" s="2">
        <f t="shared" si="5"/>
        <v>974</v>
      </c>
      <c r="C109" s="2">
        <f t="shared" si="4"/>
        <v>989</v>
      </c>
      <c r="D109" s="2">
        <v>16</v>
      </c>
      <c r="E109" s="2" t="s">
        <v>374</v>
      </c>
      <c r="F109" s="2" t="s">
        <v>385</v>
      </c>
      <c r="G109" s="33" t="s">
        <v>465</v>
      </c>
      <c r="H109" s="2" t="s">
        <v>1647</v>
      </c>
      <c r="I109" s="10">
        <v>520</v>
      </c>
      <c r="J109" s="2" t="str">
        <f>VLOOKUP(I109,'NSCC Reject Reason Codes'!$A$3:$B$615,2,FALSE)</f>
        <v>Total Trade Amount Value invalid</v>
      </c>
    </row>
    <row r="110" spans="1:10" s="4" customFormat="1" ht="48">
      <c r="A110" s="2" t="s">
        <v>1648</v>
      </c>
      <c r="B110" s="2">
        <f t="shared" si="5"/>
        <v>990</v>
      </c>
      <c r="C110" s="2">
        <f t="shared" si="4"/>
        <v>990</v>
      </c>
      <c r="D110" s="2">
        <v>1</v>
      </c>
      <c r="E110" s="2" t="s">
        <v>376</v>
      </c>
      <c r="F110" s="2" t="s">
        <v>385</v>
      </c>
      <c r="G110" s="2" t="s">
        <v>1598</v>
      </c>
      <c r="H110" s="2" t="s">
        <v>1599</v>
      </c>
      <c r="I110" s="10">
        <v>36</v>
      </c>
      <c r="J110" s="2" t="str">
        <f>VLOOKUP(I110,'NSCC Reject Reason Codes'!$A$3:$B$615,2,FALSE)</f>
        <v>Related Trade Indicator invalid</v>
      </c>
    </row>
    <row r="111" spans="1:10" s="4" customFormat="1" ht="36">
      <c r="A111" s="2" t="s">
        <v>1649</v>
      </c>
      <c r="B111" s="2">
        <f t="shared" si="5"/>
        <v>991</v>
      </c>
      <c r="C111" s="2">
        <f t="shared" si="4"/>
        <v>1010</v>
      </c>
      <c r="D111" s="2">
        <v>20</v>
      </c>
      <c r="E111" s="2" t="s">
        <v>376</v>
      </c>
      <c r="F111" s="2" t="s">
        <v>458</v>
      </c>
      <c r="G111" s="2" t="s">
        <v>1969</v>
      </c>
      <c r="H111" s="2" t="s">
        <v>1602</v>
      </c>
      <c r="I111" s="10">
        <v>37</v>
      </c>
      <c r="J111" s="2" t="str">
        <f>VLOOKUP(I111,'NSCC Reject Reason Codes'!$A$3:$B$615,2,FALSE)</f>
        <v>Related Account Number invalid</v>
      </c>
    </row>
    <row r="112" spans="1:10" s="4" customFormat="1" ht="48">
      <c r="A112" s="2" t="s">
        <v>1651</v>
      </c>
      <c r="B112" s="2">
        <f t="shared" si="5"/>
        <v>1011</v>
      </c>
      <c r="C112" s="2">
        <f t="shared" si="4"/>
        <v>1011</v>
      </c>
      <c r="D112" s="2">
        <v>1</v>
      </c>
      <c r="E112" s="2" t="s">
        <v>376</v>
      </c>
      <c r="F112" s="2" t="s">
        <v>385</v>
      </c>
      <c r="G112" s="2" t="s">
        <v>1598</v>
      </c>
      <c r="H112" s="2" t="s">
        <v>1599</v>
      </c>
      <c r="I112" s="10">
        <v>36</v>
      </c>
      <c r="J112" s="2" t="str">
        <f>VLOOKUP(I112,'NSCC Reject Reason Codes'!$A$3:$B$615,2,FALSE)</f>
        <v>Related Trade Indicator invalid</v>
      </c>
    </row>
    <row r="113" spans="1:10" s="4" customFormat="1" ht="36">
      <c r="A113" s="2" t="s">
        <v>1652</v>
      </c>
      <c r="B113" s="2">
        <f t="shared" si="5"/>
        <v>1012</v>
      </c>
      <c r="C113" s="2">
        <f t="shared" si="4"/>
        <v>1031</v>
      </c>
      <c r="D113" s="2">
        <v>20</v>
      </c>
      <c r="E113" s="2" t="s">
        <v>376</v>
      </c>
      <c r="F113" s="2" t="s">
        <v>458</v>
      </c>
      <c r="G113" s="2" t="s">
        <v>1970</v>
      </c>
      <c r="H113" s="2" t="s">
        <v>1602</v>
      </c>
      <c r="I113" s="10">
        <v>37</v>
      </c>
      <c r="J113" s="2" t="str">
        <f>VLOOKUP(I113,'NSCC Reject Reason Codes'!$A$3:$B$615,2,FALSE)</f>
        <v>Related Account Number invalid</v>
      </c>
    </row>
    <row r="114" spans="1:10" s="4" customFormat="1" ht="48">
      <c r="A114" s="2" t="s">
        <v>1654</v>
      </c>
      <c r="B114" s="2">
        <f t="shared" si="5"/>
        <v>1032</v>
      </c>
      <c r="C114" s="2">
        <f t="shared" si="4"/>
        <v>1032</v>
      </c>
      <c r="D114" s="2">
        <v>1</v>
      </c>
      <c r="E114" s="2" t="s">
        <v>376</v>
      </c>
      <c r="F114" s="2" t="s">
        <v>385</v>
      </c>
      <c r="G114" s="2" t="s">
        <v>1598</v>
      </c>
      <c r="H114" s="2" t="s">
        <v>1599</v>
      </c>
      <c r="I114" s="10">
        <v>36</v>
      </c>
      <c r="J114" s="2" t="str">
        <f>VLOOKUP(I114,'NSCC Reject Reason Codes'!$A$3:$B$615,2,FALSE)</f>
        <v>Related Trade Indicator invalid</v>
      </c>
    </row>
    <row r="115" spans="1:10" s="4" customFormat="1" ht="36">
      <c r="A115" s="2" t="s">
        <v>1655</v>
      </c>
      <c r="B115" s="2">
        <f t="shared" si="5"/>
        <v>1033</v>
      </c>
      <c r="C115" s="2">
        <f t="shared" si="4"/>
        <v>1052</v>
      </c>
      <c r="D115" s="2">
        <v>20</v>
      </c>
      <c r="E115" s="2" t="s">
        <v>376</v>
      </c>
      <c r="F115" s="2" t="s">
        <v>458</v>
      </c>
      <c r="G115" s="2" t="s">
        <v>1971</v>
      </c>
      <c r="H115" s="2" t="s">
        <v>1602</v>
      </c>
      <c r="I115" s="10">
        <v>37</v>
      </c>
      <c r="J115" s="2" t="str">
        <f>VLOOKUP(I115,'NSCC Reject Reason Codes'!$A$3:$B$615,2,FALSE)</f>
        <v>Related Account Number invalid</v>
      </c>
    </row>
    <row r="116" spans="1:10" s="4" customFormat="1" ht="24">
      <c r="A116" s="2" t="s">
        <v>1657</v>
      </c>
      <c r="B116" s="2">
        <f t="shared" si="5"/>
        <v>1053</v>
      </c>
      <c r="C116" s="2">
        <f t="shared" si="4"/>
        <v>1053</v>
      </c>
      <c r="D116" s="2">
        <v>1</v>
      </c>
      <c r="E116" s="2" t="s">
        <v>376</v>
      </c>
      <c r="F116" s="2" t="s">
        <v>385</v>
      </c>
      <c r="G116" s="2" t="s">
        <v>1598</v>
      </c>
      <c r="H116" s="2" t="s">
        <v>1859</v>
      </c>
      <c r="I116" s="10">
        <v>36</v>
      </c>
      <c r="J116" s="2" t="str">
        <f>VLOOKUP(I116,'NSCC Reject Reason Codes'!$A$3:$B$615,2,FALSE)</f>
        <v>Related Trade Indicator invalid</v>
      </c>
    </row>
    <row r="117" spans="1:10" s="4" customFormat="1" ht="36">
      <c r="A117" s="2" t="s">
        <v>1658</v>
      </c>
      <c r="B117" s="2">
        <f t="shared" si="5"/>
        <v>1054</v>
      </c>
      <c r="C117" s="2">
        <f t="shared" si="4"/>
        <v>1073</v>
      </c>
      <c r="D117" s="2">
        <v>20</v>
      </c>
      <c r="E117" s="2" t="s">
        <v>376</v>
      </c>
      <c r="F117" s="2" t="s">
        <v>458</v>
      </c>
      <c r="G117" s="2" t="s">
        <v>1972</v>
      </c>
      <c r="H117" s="2" t="s">
        <v>1602</v>
      </c>
      <c r="I117" s="10">
        <v>37</v>
      </c>
      <c r="J117" s="2" t="str">
        <f>VLOOKUP(I117,'NSCC Reject Reason Codes'!$A$3:$B$615,2,FALSE)</f>
        <v>Related Account Number invalid</v>
      </c>
    </row>
  </sheetData>
  <autoFilter ref="A2:J117" xr:uid="{00000000-0009-0000-0000-000010000000}"/>
  <customSheetViews>
    <customSheetView guid="{EE821439-75E3-4A63-A3B6-BCBD88C611ED}" showPageBreaks="1" fitToPage="1">
      <pane xSplit="1" ySplit="2" topLeftCell="B3" activePane="bottomRight" state="frozenSplit"/>
      <selection pane="bottomRight"/>
      <pageMargins left="0" right="0" top="0" bottom="0" header="0" footer="0"/>
      <printOptions horizontalCentered="1" gridLines="1"/>
      <pageSetup paperSize="5" scale="91" fitToHeight="100" orientation="landscape" r:id="rId1"/>
      <headerFooter alignWithMargins="0">
        <oddHeader>&amp;C&amp;A</oddHeader>
        <oddFooter>&amp;L&amp;A&amp;C&amp;P</oddFooter>
      </headerFooter>
    </customSheetView>
    <customSheetView guid="{D7F7BEE5-BE09-43B7-BD73-E69A29CFAB86}" fitToPage="1">
      <pane xSplit="1" ySplit="1" topLeftCell="B43" activePane="bottomRight" state="frozenSplit"/>
      <selection pane="bottomRight" activeCell="A12" sqref="A12"/>
      <pageMargins left="0" right="0" top="0" bottom="0" header="0" footer="0"/>
      <printOptions horizontalCentered="1" gridLines="1"/>
      <pageSetup paperSize="5" scale="90" fitToHeight="100" orientation="landscape" r:id="rId2"/>
      <headerFooter alignWithMargins="0">
        <oddHeader>&amp;C&amp;A</oddHeader>
        <oddFooter>&amp;L&amp;A&amp;C&amp;P</oddFooter>
      </headerFooter>
    </customSheetView>
    <customSheetView guid="{02149C7A-8138-4D93-95DB-BA5C87F38634}" showPageBreaks="1" fitToPage="1">
      <pane xSplit="1" ySplit="2" topLeftCell="B6" activePane="bottomRight" state="frozenSplit"/>
      <selection pane="bottomRight" activeCell="G13" sqref="G13:H13"/>
      <pageMargins left="0" right="0" top="0" bottom="0" header="0" footer="0"/>
      <printOptions horizontalCentered="1" gridLines="1"/>
      <pageSetup paperSize="5" scale="91" fitToHeight="100" orientation="landscape" r:id="rId3"/>
      <headerFooter alignWithMargins="0">
        <oddHeader>&amp;C&amp;A</oddHeader>
        <oddFooter>&amp;L&amp;A&amp;C&amp;P</oddFooter>
      </headerFooter>
    </customSheetView>
  </customSheetViews>
  <phoneticPr fontId="1" type="noConversion"/>
  <hyperlinks>
    <hyperlink ref="B1" location="'Table of Contents'!A1" display="T.O.C" xr:uid="{00000000-0004-0000-1000-000000000000}"/>
    <hyperlink ref="G38" location="'Account Types'!A1" display="See tab 'Account Type' for list" xr:uid="{00000000-0004-0000-1000-000001000000}"/>
  </hyperlinks>
  <printOptions horizontalCentered="1" gridLines="1"/>
  <pageMargins left="0.25" right="0.25" top="0.25" bottom="0.25" header="0.25" footer="0.25"/>
  <pageSetup scale="74" fitToHeight="0" orientation="landscape" r:id="rId4"/>
  <headerFooter alignWithMargins="0">
    <oddHeader>&amp;C&amp;A</oddHeader>
    <oddFooter>&amp;C&amp;P&amp;L&amp;"Arial"&amp;10&amp;K000000&amp;A_x000D_&amp;1#&amp;"Arial"&amp;10&amp;K737373DTCC Public (White)</oddFooter>
  </headerFooter>
  <colBreaks count="1" manualBreakCount="1">
    <brk id="7" max="1048575" man="1"/>
  </colBreaks>
  <ignoredErrors>
    <ignoredError sqref="G78 G81 G89 G99 G109 G59:G60 G67:G68"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pageSetUpPr fitToPage="1"/>
  </sheetPr>
  <dimension ref="A1:K160"/>
  <sheetViews>
    <sheetView zoomScaleNormal="100" workbookViewId="0"/>
  </sheetViews>
  <sheetFormatPr defaultColWidth="9.140625" defaultRowHeight="12.75"/>
  <cols>
    <col min="1" max="1" width="36" style="3" bestFit="1" customWidth="1"/>
    <col min="2" max="5" width="7.7109375" style="3" customWidth="1"/>
    <col min="6" max="6" width="8.85546875" style="3" customWidth="1"/>
    <col min="7" max="7" width="39.85546875" style="3" customWidth="1"/>
    <col min="8" max="8" width="39.5703125" style="4" customWidth="1"/>
    <col min="9" max="9" width="9.140625" style="44" customWidth="1"/>
    <col min="10" max="10" width="24.7109375" style="43" customWidth="1"/>
    <col min="11" max="16384" width="9.140625" style="3"/>
  </cols>
  <sheetData>
    <row r="1" spans="1:11" ht="18.75" customHeight="1">
      <c r="A1" s="64" t="s">
        <v>1973</v>
      </c>
      <c r="B1" s="66" t="s">
        <v>47</v>
      </c>
    </row>
    <row r="2" spans="1:11" s="14" customFormat="1" ht="30" customHeight="1">
      <c r="A2" s="90" t="s">
        <v>363</v>
      </c>
      <c r="B2" s="90" t="s">
        <v>364</v>
      </c>
      <c r="C2" s="90" t="s">
        <v>365</v>
      </c>
      <c r="D2" s="90" t="s">
        <v>366</v>
      </c>
      <c r="E2" s="90" t="s">
        <v>367</v>
      </c>
      <c r="F2" s="90" t="s">
        <v>368</v>
      </c>
      <c r="G2" s="90" t="s">
        <v>369</v>
      </c>
      <c r="H2" s="93" t="s">
        <v>370</v>
      </c>
      <c r="I2" s="92" t="s">
        <v>371</v>
      </c>
      <c r="J2" s="90" t="s">
        <v>372</v>
      </c>
    </row>
    <row r="3" spans="1:11" s="4" customFormat="1" ht="24">
      <c r="A3" s="2" t="s">
        <v>373</v>
      </c>
      <c r="B3" s="2">
        <v>1</v>
      </c>
      <c r="C3" s="2">
        <f t="shared" ref="C3:C37" si="0">$B3+$D3-1</f>
        <v>4</v>
      </c>
      <c r="D3" s="2">
        <v>4</v>
      </c>
      <c r="E3" s="2" t="s">
        <v>374</v>
      </c>
      <c r="F3" s="2" t="s">
        <v>375</v>
      </c>
      <c r="G3" s="23"/>
      <c r="H3" s="2"/>
      <c r="I3" s="10">
        <v>1</v>
      </c>
      <c r="J3" s="2" t="str">
        <f>VLOOKUP(I3,'NSCC Reject Reason Codes'!$A$3:$B$615,2,FALSE)</f>
        <v>Record Length missing/invalid</v>
      </c>
      <c r="K3" s="82"/>
    </row>
    <row r="4" spans="1:11" s="4" customFormat="1" ht="24">
      <c r="A4" s="2" t="s">
        <v>51</v>
      </c>
      <c r="B4" s="2">
        <f t="shared" ref="B4:B51" si="1">$C3+1</f>
        <v>5</v>
      </c>
      <c r="C4" s="2">
        <f t="shared" si="0"/>
        <v>5</v>
      </c>
      <c r="D4" s="2">
        <v>1</v>
      </c>
      <c r="E4" s="2" t="s">
        <v>376</v>
      </c>
      <c r="F4" s="2" t="s">
        <v>375</v>
      </c>
      <c r="G4" s="2" t="s">
        <v>1974</v>
      </c>
      <c r="H4" s="2"/>
      <c r="I4" s="10">
        <v>2</v>
      </c>
      <c r="J4" s="2" t="str">
        <f>VLOOKUP(I4,'NSCC Reject Reason Codes'!$A$3:$B$615,2,FALSE)</f>
        <v>Originator Type missing/invalid</v>
      </c>
      <c r="K4" s="82"/>
    </row>
    <row r="5" spans="1:11" s="4" customFormat="1" ht="24">
      <c r="A5" s="2" t="s">
        <v>987</v>
      </c>
      <c r="B5" s="2">
        <f t="shared" si="1"/>
        <v>6</v>
      </c>
      <c r="C5" s="2">
        <f t="shared" si="0"/>
        <v>13</v>
      </c>
      <c r="D5" s="2">
        <v>8</v>
      </c>
      <c r="E5" s="2" t="s">
        <v>376</v>
      </c>
      <c r="F5" s="2" t="s">
        <v>375</v>
      </c>
      <c r="G5" s="2" t="s">
        <v>744</v>
      </c>
      <c r="H5" s="2" t="s">
        <v>988</v>
      </c>
      <c r="I5" s="10">
        <v>3</v>
      </c>
      <c r="J5" s="2" t="str">
        <f>VLOOKUP(I5,'NSCC Reject Reason Codes'!$A$3:$B$615,2,FALSE)</f>
        <v>Firm Number missing/invalid</v>
      </c>
      <c r="K5" s="82"/>
    </row>
    <row r="6" spans="1:11" s="4" customFormat="1" ht="12">
      <c r="A6" s="2" t="s">
        <v>380</v>
      </c>
      <c r="B6" s="2">
        <f t="shared" si="1"/>
        <v>14</v>
      </c>
      <c r="C6" s="2">
        <f t="shared" si="0"/>
        <v>21</v>
      </c>
      <c r="D6" s="2">
        <v>8</v>
      </c>
      <c r="E6" s="2" t="s">
        <v>376</v>
      </c>
      <c r="F6" s="2" t="s">
        <v>375</v>
      </c>
      <c r="G6" s="2" t="s">
        <v>744</v>
      </c>
      <c r="H6" s="2" t="s">
        <v>381</v>
      </c>
      <c r="I6" s="10">
        <v>4</v>
      </c>
      <c r="J6" s="2" t="str">
        <f>VLOOKUP(I6,'NSCC Reject Reason Codes'!$A$3:$B$615,2,FALSE)</f>
        <v>Fund Number missing/invalid</v>
      </c>
      <c r="K6" s="82"/>
    </row>
    <row r="7" spans="1:11" s="4" customFormat="1" ht="48">
      <c r="A7" s="2" t="s">
        <v>382</v>
      </c>
      <c r="B7" s="2">
        <f t="shared" si="1"/>
        <v>22</v>
      </c>
      <c r="C7" s="2">
        <f t="shared" si="0"/>
        <v>24</v>
      </c>
      <c r="D7" s="2">
        <v>3</v>
      </c>
      <c r="E7" s="2" t="s">
        <v>376</v>
      </c>
      <c r="F7" s="2" t="s">
        <v>375</v>
      </c>
      <c r="G7" s="2" t="s">
        <v>1975</v>
      </c>
      <c r="H7" s="2"/>
      <c r="I7" s="10">
        <v>5</v>
      </c>
      <c r="J7" s="2" t="str">
        <f>VLOOKUP(I7,'NSCC Reject Reason Codes'!$A$3:$B$615,2,FALSE)</f>
        <v xml:space="preserve">Record Type missing/invalid  </v>
      </c>
      <c r="K7" s="82"/>
    </row>
    <row r="8" spans="1:11" s="4" customFormat="1" ht="153" customHeight="1">
      <c r="A8" s="2" t="s">
        <v>384</v>
      </c>
      <c r="B8" s="2">
        <f t="shared" si="1"/>
        <v>25</v>
      </c>
      <c r="C8" s="2">
        <f t="shared" si="0"/>
        <v>40</v>
      </c>
      <c r="D8" s="2">
        <v>16</v>
      </c>
      <c r="E8" s="2" t="s">
        <v>1020</v>
      </c>
      <c r="F8" s="2" t="s">
        <v>458</v>
      </c>
      <c r="G8" s="2" t="s">
        <v>990</v>
      </c>
      <c r="H8" s="11" t="s">
        <v>1110</v>
      </c>
      <c r="I8" s="10">
        <v>6</v>
      </c>
      <c r="J8" s="2" t="str">
        <f>VLOOKUP(I8,'NSCC Reject Reason Codes'!$A$3:$B$615,2,FALSE)</f>
        <v xml:space="preserve">NSCC Security Issue Number missing/invalid </v>
      </c>
    </row>
    <row r="9" spans="1:11" s="4" customFormat="1" ht="36">
      <c r="A9" s="2" t="s">
        <v>388</v>
      </c>
      <c r="B9" s="2">
        <f t="shared" si="1"/>
        <v>41</v>
      </c>
      <c r="C9" s="2">
        <f t="shared" si="0"/>
        <v>43</v>
      </c>
      <c r="D9" s="2">
        <v>3</v>
      </c>
      <c r="E9" s="2" t="s">
        <v>376</v>
      </c>
      <c r="F9" s="2" t="s">
        <v>385</v>
      </c>
      <c r="G9" s="2" t="s">
        <v>992</v>
      </c>
      <c r="H9" s="2"/>
      <c r="I9" s="10">
        <v>343</v>
      </c>
      <c r="J9" s="2" t="str">
        <f>VLOOKUP(I9,'NSCC Reject Reason Codes'!$A$3:$B$615,2,FALSE)</f>
        <v xml:space="preserve">Sidepocket ID invalid </v>
      </c>
    </row>
    <row r="10" spans="1:11" s="4" customFormat="1" ht="36">
      <c r="A10" s="2" t="s">
        <v>391</v>
      </c>
      <c r="B10" s="2">
        <f t="shared" si="1"/>
        <v>44</v>
      </c>
      <c r="C10" s="2">
        <f t="shared" si="0"/>
        <v>51</v>
      </c>
      <c r="D10" s="2">
        <v>8</v>
      </c>
      <c r="E10" s="2" t="s">
        <v>376</v>
      </c>
      <c r="F10" s="2" t="s">
        <v>385</v>
      </c>
      <c r="G10" s="2" t="s">
        <v>392</v>
      </c>
      <c r="H10" s="2" t="s">
        <v>1976</v>
      </c>
      <c r="I10" s="10">
        <v>346</v>
      </c>
      <c r="J10" s="2" t="str">
        <f>VLOOKUP(I10,'NSCC Reject Reason Codes'!$A$3:$B$615,2,FALSE)</f>
        <v xml:space="preserve">Share Class invalid </v>
      </c>
    </row>
    <row r="11" spans="1:11" s="4" customFormat="1" ht="48">
      <c r="A11" s="2" t="s">
        <v>1977</v>
      </c>
      <c r="B11" s="2">
        <f t="shared" si="1"/>
        <v>52</v>
      </c>
      <c r="C11" s="2">
        <f t="shared" si="0"/>
        <v>52</v>
      </c>
      <c r="D11" s="2">
        <v>1</v>
      </c>
      <c r="E11" s="2" t="s">
        <v>376</v>
      </c>
      <c r="F11" s="2" t="s">
        <v>385</v>
      </c>
      <c r="G11" s="2" t="s">
        <v>1978</v>
      </c>
      <c r="H11" s="2" t="s">
        <v>747</v>
      </c>
      <c r="I11" s="10">
        <v>7</v>
      </c>
      <c r="J11" s="2" t="str">
        <f>VLOOKUP(I11,'NSCC Reject Reason Codes'!$A$3:$B$615,2,FALSE)</f>
        <v>Security Identifier invalid</v>
      </c>
    </row>
    <row r="12" spans="1:11" s="4" customFormat="1" ht="36">
      <c r="A12" s="2" t="s">
        <v>996</v>
      </c>
      <c r="B12" s="2">
        <f t="shared" si="1"/>
        <v>53</v>
      </c>
      <c r="C12" s="2">
        <f t="shared" si="0"/>
        <v>64</v>
      </c>
      <c r="D12" s="2">
        <v>12</v>
      </c>
      <c r="E12" s="2" t="s">
        <v>376</v>
      </c>
      <c r="F12" s="2" t="s">
        <v>385</v>
      </c>
      <c r="G12" s="2" t="s">
        <v>1979</v>
      </c>
      <c r="H12" s="2" t="s">
        <v>747</v>
      </c>
      <c r="I12" s="10">
        <v>8</v>
      </c>
      <c r="J12" s="2" t="str">
        <f>VLOOKUP(I12,'NSCC Reject Reason Codes'!$A$3:$B$615,2,FALSE)</f>
        <v>Security Issue ID invalid</v>
      </c>
    </row>
    <row r="13" spans="1:11" s="4" customFormat="1" ht="84">
      <c r="A13" s="2" t="s">
        <v>1113</v>
      </c>
      <c r="B13" s="2">
        <f t="shared" si="1"/>
        <v>65</v>
      </c>
      <c r="C13" s="2">
        <f t="shared" si="0"/>
        <v>84</v>
      </c>
      <c r="D13" s="2">
        <v>20</v>
      </c>
      <c r="E13" s="2" t="s">
        <v>376</v>
      </c>
      <c r="F13" s="2" t="s">
        <v>375</v>
      </c>
      <c r="G13" s="2" t="s">
        <v>1498</v>
      </c>
      <c r="H13" s="2" t="s">
        <v>1115</v>
      </c>
      <c r="I13" s="10">
        <v>9</v>
      </c>
      <c r="J13" s="2" t="str">
        <f>VLOOKUP(I13,'NSCC Reject Reason Codes'!$A$3:$B$615,2,FALSE)</f>
        <v>Control Number missing/invalid</v>
      </c>
    </row>
    <row r="14" spans="1:11" s="4" customFormat="1" ht="48">
      <c r="A14" s="2" t="s">
        <v>1554</v>
      </c>
      <c r="B14" s="2">
        <f t="shared" si="1"/>
        <v>85</v>
      </c>
      <c r="C14" s="2">
        <f t="shared" si="0"/>
        <v>85</v>
      </c>
      <c r="D14" s="2">
        <v>1</v>
      </c>
      <c r="E14" s="2" t="s">
        <v>376</v>
      </c>
      <c r="F14" s="2" t="s">
        <v>375</v>
      </c>
      <c r="G14" s="2" t="s">
        <v>1555</v>
      </c>
      <c r="H14" s="2" t="s">
        <v>1556</v>
      </c>
      <c r="I14" s="10">
        <v>79</v>
      </c>
      <c r="J14" s="2" t="str">
        <f>VLOOKUP(I14,'NSCC Reject Reason Codes'!$A$3:$B$615,2,FALSE)</f>
        <v xml:space="preserve">Initial Documentation Status Indicator missing/invalid  </v>
      </c>
    </row>
    <row r="15" spans="1:11" s="4" customFormat="1" ht="24">
      <c r="A15" s="2" t="s">
        <v>420</v>
      </c>
      <c r="B15" s="2">
        <f t="shared" si="1"/>
        <v>86</v>
      </c>
      <c r="C15" s="2">
        <f t="shared" si="0"/>
        <v>93</v>
      </c>
      <c r="D15" s="2">
        <v>8</v>
      </c>
      <c r="E15" s="2" t="s">
        <v>374</v>
      </c>
      <c r="F15" s="2" t="s">
        <v>375</v>
      </c>
      <c r="G15" s="2" t="s">
        <v>424</v>
      </c>
      <c r="H15" s="2" t="s">
        <v>1695</v>
      </c>
      <c r="I15" s="10">
        <v>11</v>
      </c>
      <c r="J15" s="2" t="str">
        <f>VLOOKUP(I15,'NSCC Reject Reason Codes'!$A$3:$B$615,2,FALSE)</f>
        <v xml:space="preserve">Submission Date missing/invalid  </v>
      </c>
    </row>
    <row r="16" spans="1:11" s="4" customFormat="1" ht="12">
      <c r="A16" s="2" t="s">
        <v>503</v>
      </c>
      <c r="B16" s="2">
        <f t="shared" si="1"/>
        <v>94</v>
      </c>
      <c r="C16" s="2">
        <f t="shared" si="0"/>
        <v>101</v>
      </c>
      <c r="D16" s="2">
        <v>8</v>
      </c>
      <c r="E16" s="2" t="s">
        <v>376</v>
      </c>
      <c r="F16" s="2" t="s">
        <v>375</v>
      </c>
      <c r="G16" s="2" t="s">
        <v>998</v>
      </c>
      <c r="H16" s="2"/>
      <c r="I16" s="10"/>
      <c r="J16" s="2"/>
    </row>
    <row r="17" spans="1:10" s="4" customFormat="1" ht="156">
      <c r="A17" s="2" t="s">
        <v>1980</v>
      </c>
      <c r="B17" s="2">
        <f t="shared" si="1"/>
        <v>102</v>
      </c>
      <c r="C17" s="2">
        <f t="shared" si="0"/>
        <v>102</v>
      </c>
      <c r="D17" s="2">
        <v>1</v>
      </c>
      <c r="E17" s="2" t="s">
        <v>376</v>
      </c>
      <c r="F17" s="2" t="s">
        <v>458</v>
      </c>
      <c r="G17" s="2" t="s">
        <v>1981</v>
      </c>
      <c r="H17" s="2" t="s">
        <v>1982</v>
      </c>
      <c r="I17" s="12">
        <v>522</v>
      </c>
      <c r="J17" s="2" t="str">
        <f>VLOOKUP(I17,'NSCC Reject Reason Codes'!$A$3:$B$615,2,FALSE)</f>
        <v>Registration Type invalid</v>
      </c>
    </row>
    <row r="18" spans="1:10" s="4" customFormat="1" ht="84">
      <c r="A18" s="2" t="s">
        <v>413</v>
      </c>
      <c r="B18" s="2">
        <f t="shared" si="1"/>
        <v>103</v>
      </c>
      <c r="C18" s="2">
        <f t="shared" si="0"/>
        <v>103</v>
      </c>
      <c r="D18" s="2">
        <v>1</v>
      </c>
      <c r="E18" s="2" t="s">
        <v>376</v>
      </c>
      <c r="F18" s="2" t="s">
        <v>375</v>
      </c>
      <c r="G18" s="2" t="s">
        <v>414</v>
      </c>
      <c r="H18" s="2"/>
      <c r="I18" s="10">
        <v>14</v>
      </c>
      <c r="J18" s="2" t="str">
        <f>VLOOKUP(I18,'NSCC Reject Reason Codes'!$A$3:$B$615,2,FALSE)</f>
        <v>NSCC Reject Indicator invalid</v>
      </c>
    </row>
    <row r="19" spans="1:10" s="4" customFormat="1" ht="72">
      <c r="A19" s="2" t="s">
        <v>415</v>
      </c>
      <c r="B19" s="2">
        <f t="shared" si="1"/>
        <v>104</v>
      </c>
      <c r="C19" s="2">
        <f t="shared" si="0"/>
        <v>107</v>
      </c>
      <c r="D19" s="2">
        <v>4</v>
      </c>
      <c r="E19" s="2" t="s">
        <v>376</v>
      </c>
      <c r="F19" s="2" t="s">
        <v>375</v>
      </c>
      <c r="G19" s="2" t="s">
        <v>416</v>
      </c>
      <c r="H19" s="2"/>
      <c r="I19" s="10">
        <v>15</v>
      </c>
      <c r="J19" s="2" t="str">
        <f>VLOOKUP(I19,'NSCC Reject Reason Codes'!$A$3:$B$615,2,FALSE)</f>
        <v>NSCC Reject Code invalid</v>
      </c>
    </row>
    <row r="20" spans="1:10" s="4" customFormat="1" ht="72">
      <c r="A20" s="2" t="s">
        <v>417</v>
      </c>
      <c r="B20" s="2">
        <f t="shared" si="1"/>
        <v>108</v>
      </c>
      <c r="C20" s="2">
        <f t="shared" si="0"/>
        <v>111</v>
      </c>
      <c r="D20" s="2">
        <v>4</v>
      </c>
      <c r="E20" s="2" t="s">
        <v>376</v>
      </c>
      <c r="F20" s="2" t="s">
        <v>375</v>
      </c>
      <c r="G20" s="2" t="s">
        <v>416</v>
      </c>
      <c r="H20" s="2"/>
      <c r="I20" s="10">
        <v>15</v>
      </c>
      <c r="J20" s="2" t="str">
        <f>VLOOKUP(I20,'NSCC Reject Reason Codes'!$A$3:$B$615,2,FALSE)</f>
        <v>NSCC Reject Code invalid</v>
      </c>
    </row>
    <row r="21" spans="1:10" s="4" customFormat="1" ht="72">
      <c r="A21" s="2" t="s">
        <v>418</v>
      </c>
      <c r="B21" s="2">
        <f t="shared" si="1"/>
        <v>112</v>
      </c>
      <c r="C21" s="2">
        <f t="shared" si="0"/>
        <v>115</v>
      </c>
      <c r="D21" s="2">
        <v>4</v>
      </c>
      <c r="E21" s="2" t="s">
        <v>376</v>
      </c>
      <c r="F21" s="2" t="s">
        <v>375</v>
      </c>
      <c r="G21" s="2" t="s">
        <v>416</v>
      </c>
      <c r="H21" s="2"/>
      <c r="I21" s="10">
        <v>15</v>
      </c>
      <c r="J21" s="2" t="str">
        <f>VLOOKUP(I21,'NSCC Reject Reason Codes'!$A$3:$B$615,2,FALSE)</f>
        <v>NSCC Reject Code invalid</v>
      </c>
    </row>
    <row r="22" spans="1:10" s="4" customFormat="1" ht="72">
      <c r="A22" s="2" t="s">
        <v>419</v>
      </c>
      <c r="B22" s="2">
        <f t="shared" si="1"/>
        <v>116</v>
      </c>
      <c r="C22" s="2">
        <f t="shared" si="0"/>
        <v>119</v>
      </c>
      <c r="D22" s="2">
        <v>4</v>
      </c>
      <c r="E22" s="2" t="s">
        <v>376</v>
      </c>
      <c r="F22" s="2" t="s">
        <v>375</v>
      </c>
      <c r="G22" s="2" t="s">
        <v>416</v>
      </c>
      <c r="H22" s="2"/>
      <c r="I22" s="10">
        <v>15</v>
      </c>
      <c r="J22" s="2" t="str">
        <f>VLOOKUP(I22,'NSCC Reject Reason Codes'!$A$3:$B$615,2,FALSE)</f>
        <v>NSCC Reject Code invalid</v>
      </c>
    </row>
    <row r="23" spans="1:10" s="4" customFormat="1" ht="12">
      <c r="A23" s="2" t="s">
        <v>503</v>
      </c>
      <c r="B23" s="2">
        <f>$C22+1</f>
        <v>120</v>
      </c>
      <c r="C23" s="2">
        <f t="shared" si="0"/>
        <v>121</v>
      </c>
      <c r="D23" s="2">
        <v>2</v>
      </c>
      <c r="E23" s="2" t="s">
        <v>376</v>
      </c>
      <c r="F23" s="2" t="s">
        <v>375</v>
      </c>
      <c r="G23" s="2" t="s">
        <v>1983</v>
      </c>
      <c r="H23" s="2"/>
      <c r="I23" s="10"/>
      <c r="J23" s="2"/>
    </row>
    <row r="24" spans="1:10" s="4" customFormat="1" ht="120">
      <c r="A24" s="2" t="s">
        <v>1984</v>
      </c>
      <c r="B24" s="2">
        <f t="shared" si="1"/>
        <v>122</v>
      </c>
      <c r="C24" s="2">
        <f t="shared" si="0"/>
        <v>141</v>
      </c>
      <c r="D24" s="2">
        <v>20</v>
      </c>
      <c r="E24" s="2" t="s">
        <v>376</v>
      </c>
      <c r="F24" s="2" t="s">
        <v>385</v>
      </c>
      <c r="G24" s="2" t="s">
        <v>956</v>
      </c>
      <c r="H24" s="41" t="s">
        <v>1985</v>
      </c>
      <c r="I24" s="10">
        <v>516</v>
      </c>
      <c r="J24" s="2" t="str">
        <f>VLOOKUP(I24,'NSCC Reject Reason Codes'!$A$3:$B$615,2,FALSE)</f>
        <v>New Firm Account Number invalid</v>
      </c>
    </row>
    <row r="25" spans="1:10" s="4" customFormat="1" ht="83.25" customHeight="1">
      <c r="A25" s="2" t="s">
        <v>1986</v>
      </c>
      <c r="B25" s="2">
        <f t="shared" si="1"/>
        <v>142</v>
      </c>
      <c r="C25" s="2">
        <f t="shared" si="0"/>
        <v>161</v>
      </c>
      <c r="D25" s="2">
        <v>20</v>
      </c>
      <c r="E25" s="2" t="s">
        <v>376</v>
      </c>
      <c r="F25" s="2" t="s">
        <v>385</v>
      </c>
      <c r="G25" s="2" t="s">
        <v>956</v>
      </c>
      <c r="H25" s="2" t="s">
        <v>1987</v>
      </c>
      <c r="I25" s="10">
        <v>517</v>
      </c>
      <c r="J25" s="2" t="str">
        <f>VLOOKUP(I25,'NSCC Reject Reason Codes'!$A$3:$B$615,2,FALSE)</f>
        <v>New Fund Account Number invalid</v>
      </c>
    </row>
    <row r="26" spans="1:10" s="4" customFormat="1" ht="97.5" customHeight="1">
      <c r="A26" s="2" t="s">
        <v>1763</v>
      </c>
      <c r="B26" s="2">
        <f t="shared" si="1"/>
        <v>162</v>
      </c>
      <c r="C26" s="2">
        <f t="shared" si="0"/>
        <v>163</v>
      </c>
      <c r="D26" s="2">
        <v>2</v>
      </c>
      <c r="E26" s="2" t="s">
        <v>376</v>
      </c>
      <c r="F26" s="2" t="s">
        <v>385</v>
      </c>
      <c r="G26" s="2" t="s">
        <v>1988</v>
      </c>
      <c r="H26" s="2" t="s">
        <v>1765</v>
      </c>
      <c r="I26" s="10">
        <v>555</v>
      </c>
      <c r="J26" s="2" t="str">
        <f>VLOOKUP(I26,'NSCC Reject Reason Codes'!$A$3:$B$615,2,FALSE)</f>
        <v>Chapter 4 Status Code Invalid</v>
      </c>
    </row>
    <row r="27" spans="1:10" s="4" customFormat="1" ht="48">
      <c r="A27" s="52" t="s">
        <v>1711</v>
      </c>
      <c r="B27" s="2">
        <f t="shared" si="1"/>
        <v>164</v>
      </c>
      <c r="C27" s="2">
        <f t="shared" si="0"/>
        <v>164</v>
      </c>
      <c r="D27" s="2">
        <v>1</v>
      </c>
      <c r="E27" s="2" t="s">
        <v>376</v>
      </c>
      <c r="F27" s="2" t="s">
        <v>375</v>
      </c>
      <c r="G27" s="2" t="s">
        <v>1712</v>
      </c>
      <c r="H27" s="110" t="s">
        <v>1713</v>
      </c>
      <c r="I27" s="10">
        <v>634</v>
      </c>
      <c r="J27" s="2" t="str">
        <f>VLOOKUP(I27,'NSCC Reject Reason Codes'!$A$3:$B$615,2,FALSE)</f>
        <v>Account Indicator missing/invalid</v>
      </c>
    </row>
    <row r="28" spans="1:10" s="4" customFormat="1" ht="96">
      <c r="A28" s="193" t="s">
        <v>999</v>
      </c>
      <c r="B28" s="2">
        <f t="shared" si="1"/>
        <v>165</v>
      </c>
      <c r="C28" s="2">
        <f t="shared" si="0"/>
        <v>165</v>
      </c>
      <c r="D28" s="2">
        <v>1</v>
      </c>
      <c r="E28" s="2" t="s">
        <v>376</v>
      </c>
      <c r="F28" s="74" t="s">
        <v>458</v>
      </c>
      <c r="G28" s="74" t="s">
        <v>1989</v>
      </c>
      <c r="H28" s="74" t="s">
        <v>1001</v>
      </c>
      <c r="I28" s="194">
        <v>637</v>
      </c>
      <c r="J28" s="2" t="str">
        <f>VLOOKUP(I28,'NSCC Reject Reason Codes'!$A$3:$B$615,2,FALSE)</f>
        <v>Hybrid Responsibility Indicator invalid</v>
      </c>
    </row>
    <row r="29" spans="1:10" s="4" customFormat="1" ht="63" customHeight="1">
      <c r="A29" s="52" t="s">
        <v>1715</v>
      </c>
      <c r="B29" s="2">
        <f t="shared" si="1"/>
        <v>166</v>
      </c>
      <c r="C29" s="2">
        <f t="shared" si="0"/>
        <v>166</v>
      </c>
      <c r="D29" s="2">
        <v>1</v>
      </c>
      <c r="E29" s="2" t="s">
        <v>376</v>
      </c>
      <c r="F29" s="74" t="s">
        <v>385</v>
      </c>
      <c r="G29" s="74" t="s">
        <v>1716</v>
      </c>
      <c r="H29" s="2" t="s">
        <v>1717</v>
      </c>
      <c r="I29" s="194">
        <v>466</v>
      </c>
      <c r="J29" s="2" t="str">
        <f>VLOOKUP(I29,'NSCC Reject Reason Codes'!$A$3:$B$615,2,FALSE)</f>
        <v>Delivery of Fund Notifications missing/invalid</v>
      </c>
    </row>
    <row r="30" spans="1:10" s="100" customFormat="1" ht="12">
      <c r="A30" s="2" t="s">
        <v>503</v>
      </c>
      <c r="B30" s="2">
        <f t="shared" si="1"/>
        <v>167</v>
      </c>
      <c r="C30" s="2">
        <f t="shared" si="0"/>
        <v>168</v>
      </c>
      <c r="D30" s="2">
        <v>2</v>
      </c>
      <c r="E30" s="2" t="s">
        <v>376</v>
      </c>
      <c r="F30" s="2" t="s">
        <v>375</v>
      </c>
      <c r="G30" s="2" t="s">
        <v>504</v>
      </c>
      <c r="H30" s="2"/>
      <c r="I30" s="10"/>
      <c r="J30" s="2"/>
    </row>
    <row r="31" spans="1:10" s="4" customFormat="1" ht="48">
      <c r="A31" s="2" t="s">
        <v>1007</v>
      </c>
      <c r="B31" s="2">
        <f t="shared" si="1"/>
        <v>169</v>
      </c>
      <c r="C31" s="2">
        <f t="shared" si="0"/>
        <v>169</v>
      </c>
      <c r="D31" s="2">
        <v>1</v>
      </c>
      <c r="E31" s="2" t="s">
        <v>376</v>
      </c>
      <c r="F31" s="2" t="s">
        <v>375</v>
      </c>
      <c r="G31" s="2" t="s">
        <v>1990</v>
      </c>
      <c r="H31" s="11" t="s">
        <v>1009</v>
      </c>
      <c r="I31" s="10">
        <v>25</v>
      </c>
      <c r="J31" s="2" t="str">
        <f>VLOOKUP(I31,'NSCC Reject Reason Codes'!$A$3:$B$615,2,FALSE)</f>
        <v>Network Control Indicator missing/invalid</v>
      </c>
    </row>
    <row r="32" spans="1:10" s="4" customFormat="1" ht="48">
      <c r="A32" s="2" t="s">
        <v>1991</v>
      </c>
      <c r="B32" s="2">
        <f t="shared" si="1"/>
        <v>170</v>
      </c>
      <c r="C32" s="2">
        <f t="shared" si="0"/>
        <v>189</v>
      </c>
      <c r="D32" s="2">
        <v>20</v>
      </c>
      <c r="E32" s="2" t="s">
        <v>376</v>
      </c>
      <c r="F32" s="2" t="s">
        <v>458</v>
      </c>
      <c r="G32" s="2" t="s">
        <v>1992</v>
      </c>
      <c r="H32" s="11" t="s">
        <v>1012</v>
      </c>
      <c r="I32" s="10">
        <v>26</v>
      </c>
      <c r="J32" s="2" t="str">
        <f>VLOOKUP(I32,'NSCC Reject Reason Codes'!$A$3:$B$615,2,FALSE)</f>
        <v xml:space="preserve">Firm Account Number  missing/invalid </v>
      </c>
    </row>
    <row r="33" spans="1:10" s="4" customFormat="1" ht="36">
      <c r="A33" s="2" t="s">
        <v>1993</v>
      </c>
      <c r="B33" s="2">
        <f t="shared" si="1"/>
        <v>190</v>
      </c>
      <c r="C33" s="2">
        <f t="shared" si="0"/>
        <v>209</v>
      </c>
      <c r="D33" s="2">
        <v>20</v>
      </c>
      <c r="E33" s="2" t="s">
        <v>376</v>
      </c>
      <c r="F33" s="2" t="s">
        <v>458</v>
      </c>
      <c r="G33" s="2" t="s">
        <v>1994</v>
      </c>
      <c r="H33" s="11" t="s">
        <v>1015</v>
      </c>
      <c r="I33" s="10">
        <v>27</v>
      </c>
      <c r="J33" s="2" t="str">
        <f>VLOOKUP(I33,'NSCC Reject Reason Codes'!$A$3:$B$615,2,FALSE)</f>
        <v xml:space="preserve">Fund Account Number  missing/invalid </v>
      </c>
    </row>
    <row r="34" spans="1:10" s="4" customFormat="1" ht="72">
      <c r="A34" s="2" t="s">
        <v>1770</v>
      </c>
      <c r="B34" s="2">
        <f t="shared" si="1"/>
        <v>210</v>
      </c>
      <c r="C34" s="2">
        <f t="shared" si="0"/>
        <v>217</v>
      </c>
      <c r="D34" s="2">
        <v>8</v>
      </c>
      <c r="E34" s="2" t="s">
        <v>374</v>
      </c>
      <c r="F34" s="2" t="s">
        <v>385</v>
      </c>
      <c r="G34" s="2" t="s">
        <v>1771</v>
      </c>
      <c r="H34" s="2" t="s">
        <v>1995</v>
      </c>
      <c r="I34" s="10">
        <v>556</v>
      </c>
      <c r="J34" s="2" t="str">
        <f>VLOOKUP(I34,'NSCC Reject Reason Codes'!$A$3:$B$615,2,FALSE)</f>
        <v>FATCA Override Special Rate Invalid</v>
      </c>
    </row>
    <row r="35" spans="1:10" s="4" customFormat="1" ht="60">
      <c r="A35" s="2" t="s">
        <v>1996</v>
      </c>
      <c r="B35" s="2">
        <f t="shared" si="1"/>
        <v>218</v>
      </c>
      <c r="C35" s="2">
        <f t="shared" si="0"/>
        <v>225</v>
      </c>
      <c r="D35" s="2">
        <v>8</v>
      </c>
      <c r="E35" s="2" t="s">
        <v>374</v>
      </c>
      <c r="F35" s="2" t="s">
        <v>385</v>
      </c>
      <c r="G35" s="2" t="s">
        <v>450</v>
      </c>
      <c r="H35" s="2" t="s">
        <v>1042</v>
      </c>
      <c r="I35" s="10">
        <v>308</v>
      </c>
      <c r="J35" s="2" t="str">
        <f>VLOOKUP(I35,'NSCC Reject Reason Codes'!$A$3:$B$615,2,FALSE)</f>
        <v>Series Roll Up Date missing/invalid</v>
      </c>
    </row>
    <row r="36" spans="1:10" s="4" customFormat="1" ht="24">
      <c r="A36" s="2" t="s">
        <v>1567</v>
      </c>
      <c r="B36" s="2">
        <f t="shared" si="1"/>
        <v>226</v>
      </c>
      <c r="C36" s="2">
        <f t="shared" si="0"/>
        <v>245</v>
      </c>
      <c r="D36" s="2">
        <v>20</v>
      </c>
      <c r="E36" s="2" t="s">
        <v>376</v>
      </c>
      <c r="F36" s="2" t="s">
        <v>385</v>
      </c>
      <c r="G36" s="2" t="s">
        <v>956</v>
      </c>
      <c r="H36" s="2" t="s">
        <v>1997</v>
      </c>
      <c r="I36" s="10">
        <v>309</v>
      </c>
      <c r="J36" s="2" t="str">
        <f>VLOOKUP(I36,'NSCC Reject Reason Codes'!$A$3:$B$615,2,FALSE)</f>
        <v>Custodian Account Number missing/invalid</v>
      </c>
    </row>
    <row r="37" spans="1:10" s="4" customFormat="1" ht="71.25" customHeight="1">
      <c r="A37" s="2" t="s">
        <v>1004</v>
      </c>
      <c r="B37" s="2">
        <f t="shared" si="1"/>
        <v>246</v>
      </c>
      <c r="C37" s="2">
        <f t="shared" si="0"/>
        <v>247</v>
      </c>
      <c r="D37" s="2">
        <v>2</v>
      </c>
      <c r="E37" s="2" t="s">
        <v>376</v>
      </c>
      <c r="F37" s="2" t="s">
        <v>458</v>
      </c>
      <c r="G37" s="155" t="s">
        <v>1998</v>
      </c>
      <c r="H37" s="2" t="s">
        <v>1006</v>
      </c>
      <c r="I37" s="10">
        <v>28</v>
      </c>
      <c r="J37" s="2" t="str">
        <f>VLOOKUP(I37,'NSCC Reject Reason Codes'!$A$3:$B$615,2,FALSE)</f>
        <v>Account Type missing/invalid</v>
      </c>
    </row>
    <row r="38" spans="1:10" s="4" customFormat="1" ht="30.6" customHeight="1">
      <c r="A38" s="2" t="s">
        <v>1051</v>
      </c>
      <c r="B38" s="2">
        <f>$C37+1</f>
        <v>248</v>
      </c>
      <c r="C38" s="2">
        <f t="shared" ref="C38:C79" si="2">$B38+$D38-1</f>
        <v>407</v>
      </c>
      <c r="D38" s="2">
        <v>160</v>
      </c>
      <c r="E38" s="2" t="s">
        <v>376</v>
      </c>
      <c r="F38" s="2" t="s">
        <v>375</v>
      </c>
      <c r="G38" s="2" t="s">
        <v>398</v>
      </c>
      <c r="H38" s="2" t="s">
        <v>1052</v>
      </c>
      <c r="I38" s="10">
        <v>29</v>
      </c>
      <c r="J38" s="2" t="str">
        <f>VLOOKUP(I38,'NSCC Reject Reason Codes'!$A$3:$B$615,2,FALSE)</f>
        <v>Account Registration Name missing/invalid</v>
      </c>
    </row>
    <row r="39" spans="1:10" s="4" customFormat="1" ht="12">
      <c r="A39" s="2" t="s">
        <v>503</v>
      </c>
      <c r="B39" s="2">
        <f t="shared" si="1"/>
        <v>408</v>
      </c>
      <c r="C39" s="2">
        <f t="shared" si="2"/>
        <v>422</v>
      </c>
      <c r="D39" s="2">
        <v>15</v>
      </c>
      <c r="E39" s="2" t="s">
        <v>376</v>
      </c>
      <c r="F39" s="2" t="s">
        <v>375</v>
      </c>
      <c r="G39" s="2" t="s">
        <v>504</v>
      </c>
      <c r="H39" s="2"/>
      <c r="I39" s="10"/>
      <c r="J39" s="2"/>
    </row>
    <row r="40" spans="1:10" s="4" customFormat="1" ht="96">
      <c r="A40" s="2" t="s">
        <v>1572</v>
      </c>
      <c r="B40" s="2">
        <f t="shared" si="1"/>
        <v>423</v>
      </c>
      <c r="C40" s="2">
        <f t="shared" si="2"/>
        <v>423</v>
      </c>
      <c r="D40" s="2">
        <v>1</v>
      </c>
      <c r="E40" s="2" t="s">
        <v>376</v>
      </c>
      <c r="F40" s="2" t="s">
        <v>458</v>
      </c>
      <c r="G40" s="2" t="s">
        <v>1999</v>
      </c>
      <c r="H40" s="2" t="s">
        <v>1574</v>
      </c>
      <c r="I40" s="10">
        <v>31</v>
      </c>
      <c r="J40" s="2" t="str">
        <f>VLOOKUP(I40,'NSCC Reject Reason Codes'!$A$3:$B$615,2,FALSE)</f>
        <v>RIA/RR Indicator missing/invalid</v>
      </c>
    </row>
    <row r="41" spans="1:10" s="4" customFormat="1" ht="48">
      <c r="A41" s="2" t="s">
        <v>1575</v>
      </c>
      <c r="B41" s="2">
        <f t="shared" si="1"/>
        <v>424</v>
      </c>
      <c r="C41" s="2">
        <f t="shared" si="2"/>
        <v>458</v>
      </c>
      <c r="D41" s="2">
        <v>35</v>
      </c>
      <c r="E41" s="2" t="s">
        <v>2000</v>
      </c>
      <c r="F41" s="2" t="s">
        <v>458</v>
      </c>
      <c r="G41" s="2" t="s">
        <v>2001</v>
      </c>
      <c r="H41" s="2" t="s">
        <v>2002</v>
      </c>
      <c r="I41" s="10">
        <v>244</v>
      </c>
      <c r="J41" s="2" t="str">
        <f>VLOOKUP(I41,'NSCC Reject Reason Codes'!$A$3:$B$615,2,FALSE)</f>
        <v>Introducing Broker Dealer Firm Name/Registered Investment Advisor Firm Name  missing/invalid</v>
      </c>
    </row>
    <row r="42" spans="1:10" s="4" customFormat="1" ht="60">
      <c r="A42" s="2" t="s">
        <v>1578</v>
      </c>
      <c r="B42" s="2">
        <f t="shared" si="1"/>
        <v>459</v>
      </c>
      <c r="C42" s="2">
        <f t="shared" si="2"/>
        <v>473</v>
      </c>
      <c r="D42" s="2">
        <v>15</v>
      </c>
      <c r="E42" s="2" t="s">
        <v>376</v>
      </c>
      <c r="F42" s="2" t="s">
        <v>458</v>
      </c>
      <c r="G42" s="2" t="s">
        <v>2003</v>
      </c>
      <c r="H42" s="2" t="s">
        <v>1086</v>
      </c>
      <c r="I42" s="10">
        <v>245</v>
      </c>
      <c r="J42" s="2" t="str">
        <f>VLOOKUP(I42,'NSCC Reject Reason Codes'!$A$3:$B$615,2,FALSE)</f>
        <v xml:space="preserve">Account Representative/Advisor Name missing/invalid  </v>
      </c>
    </row>
    <row r="43" spans="1:10" s="4" customFormat="1" ht="72">
      <c r="A43" s="2" t="s">
        <v>1083</v>
      </c>
      <c r="B43" s="2">
        <f t="shared" si="1"/>
        <v>474</v>
      </c>
      <c r="C43" s="2">
        <f t="shared" si="2"/>
        <v>482</v>
      </c>
      <c r="D43" s="2">
        <v>9</v>
      </c>
      <c r="E43" s="2" t="s">
        <v>376</v>
      </c>
      <c r="F43" s="2" t="s">
        <v>458</v>
      </c>
      <c r="G43" s="2" t="s">
        <v>2004</v>
      </c>
      <c r="H43" s="2" t="s">
        <v>1204</v>
      </c>
      <c r="I43" s="10">
        <v>32</v>
      </c>
      <c r="J43" s="2" t="str">
        <f>VLOOKUP(I43,'NSCC Reject Reason Codes'!$A$3:$B$615,2,FALSE)</f>
        <v>Account Representative/Advisor Number missing/invalid</v>
      </c>
    </row>
    <row r="44" spans="1:10" s="4" customFormat="1" ht="60">
      <c r="A44" s="2" t="s">
        <v>1087</v>
      </c>
      <c r="B44" s="2">
        <f t="shared" si="1"/>
        <v>483</v>
      </c>
      <c r="C44" s="2">
        <f t="shared" si="2"/>
        <v>491</v>
      </c>
      <c r="D44" s="2">
        <v>9</v>
      </c>
      <c r="E44" s="2" t="s">
        <v>376</v>
      </c>
      <c r="F44" s="2" t="s">
        <v>458</v>
      </c>
      <c r="G44" s="2" t="s">
        <v>2003</v>
      </c>
      <c r="H44" s="2" t="s">
        <v>1088</v>
      </c>
      <c r="I44" s="10">
        <v>33</v>
      </c>
      <c r="J44" s="2" t="str">
        <f>VLOOKUP(I44,'NSCC Reject Reason Codes'!$A$3:$B$615,2,FALSE)</f>
        <v>Branch Identification Number missing/invalid</v>
      </c>
    </row>
    <row r="45" spans="1:10" s="4" customFormat="1" ht="24">
      <c r="A45" s="2" t="s">
        <v>1582</v>
      </c>
      <c r="B45" s="2">
        <f t="shared" si="1"/>
        <v>492</v>
      </c>
      <c r="C45" s="2">
        <f t="shared" si="2"/>
        <v>526</v>
      </c>
      <c r="D45" s="2">
        <v>35</v>
      </c>
      <c r="E45" s="2" t="s">
        <v>376</v>
      </c>
      <c r="F45" s="2" t="s">
        <v>385</v>
      </c>
      <c r="G45" s="2" t="s">
        <v>398</v>
      </c>
      <c r="H45" s="2" t="s">
        <v>1583</v>
      </c>
      <c r="I45" s="10">
        <v>246</v>
      </c>
      <c r="J45" s="2" t="str">
        <f>VLOOKUP(I45,'NSCC Reject Reason Codes'!$A$3:$B$615,2,FALSE)</f>
        <v>Branch Address 1 length invalid</v>
      </c>
    </row>
    <row r="46" spans="1:10" s="4" customFormat="1" ht="24">
      <c r="A46" s="2" t="s">
        <v>1584</v>
      </c>
      <c r="B46" s="2">
        <f t="shared" si="1"/>
        <v>527</v>
      </c>
      <c r="C46" s="2">
        <f t="shared" si="2"/>
        <v>561</v>
      </c>
      <c r="D46" s="2">
        <v>35</v>
      </c>
      <c r="E46" s="2" t="s">
        <v>376</v>
      </c>
      <c r="F46" s="2" t="s">
        <v>385</v>
      </c>
      <c r="G46" s="2" t="s">
        <v>398</v>
      </c>
      <c r="H46" s="2" t="s">
        <v>1585</v>
      </c>
      <c r="I46" s="10">
        <v>247</v>
      </c>
      <c r="J46" s="2" t="str">
        <f>VLOOKUP(I46,'NSCC Reject Reason Codes'!$A$3:$B$615,2,FALSE)</f>
        <v>Branch Address 2 length invalid</v>
      </c>
    </row>
    <row r="47" spans="1:10" s="4" customFormat="1" ht="24">
      <c r="A47" s="2" t="s">
        <v>1586</v>
      </c>
      <c r="B47" s="2">
        <f t="shared" si="1"/>
        <v>562</v>
      </c>
      <c r="C47" s="2">
        <f t="shared" si="2"/>
        <v>596</v>
      </c>
      <c r="D47" s="2">
        <v>35</v>
      </c>
      <c r="E47" s="2" t="s">
        <v>376</v>
      </c>
      <c r="F47" s="2" t="s">
        <v>385</v>
      </c>
      <c r="G47" s="2" t="s">
        <v>398</v>
      </c>
      <c r="H47" s="2" t="s">
        <v>1587</v>
      </c>
      <c r="I47" s="10">
        <v>248</v>
      </c>
      <c r="J47" s="2" t="str">
        <f>VLOOKUP(I47,'NSCC Reject Reason Codes'!$A$3:$B$615,2,FALSE)</f>
        <v>Branch Address 3 length invalid</v>
      </c>
    </row>
    <row r="48" spans="1:10" s="4" customFormat="1" ht="24">
      <c r="A48" s="2" t="s">
        <v>1588</v>
      </c>
      <c r="B48" s="2">
        <f t="shared" si="1"/>
        <v>597</v>
      </c>
      <c r="C48" s="2">
        <f t="shared" si="2"/>
        <v>631</v>
      </c>
      <c r="D48" s="2">
        <v>35</v>
      </c>
      <c r="E48" s="2" t="s">
        <v>376</v>
      </c>
      <c r="F48" s="2" t="s">
        <v>385</v>
      </c>
      <c r="G48" s="2" t="s">
        <v>398</v>
      </c>
      <c r="H48" s="2" t="s">
        <v>1589</v>
      </c>
      <c r="I48" s="10">
        <v>249</v>
      </c>
      <c r="J48" s="2" t="str">
        <f>VLOOKUP(I48,'NSCC Reject Reason Codes'!$A$3:$B$615,2,FALSE)</f>
        <v>Branch Address 4 length invalid</v>
      </c>
    </row>
    <row r="49" spans="1:10" s="4" customFormat="1" ht="24">
      <c r="A49" s="2" t="s">
        <v>1590</v>
      </c>
      <c r="B49" s="2">
        <f t="shared" si="1"/>
        <v>632</v>
      </c>
      <c r="C49" s="2">
        <f t="shared" si="2"/>
        <v>666</v>
      </c>
      <c r="D49" s="2">
        <v>35</v>
      </c>
      <c r="E49" s="2" t="s">
        <v>376</v>
      </c>
      <c r="F49" s="2" t="s">
        <v>385</v>
      </c>
      <c r="G49" s="2" t="s">
        <v>398</v>
      </c>
      <c r="H49" s="2" t="s">
        <v>1591</v>
      </c>
      <c r="I49" s="10">
        <v>250</v>
      </c>
      <c r="J49" s="2" t="str">
        <f>VLOOKUP(I49,'NSCC Reject Reason Codes'!$A$3:$B$615,2,FALSE)</f>
        <v>Branch Address 5 length invalid</v>
      </c>
    </row>
    <row r="50" spans="1:10" s="4" customFormat="1" ht="12">
      <c r="A50" s="2" t="s">
        <v>1592</v>
      </c>
      <c r="B50" s="2">
        <f t="shared" si="1"/>
        <v>667</v>
      </c>
      <c r="C50" s="2">
        <f t="shared" si="2"/>
        <v>677</v>
      </c>
      <c r="D50" s="2">
        <v>11</v>
      </c>
      <c r="E50" s="2" t="s">
        <v>376</v>
      </c>
      <c r="F50" s="2" t="s">
        <v>385</v>
      </c>
      <c r="G50" s="2" t="s">
        <v>398</v>
      </c>
      <c r="H50" s="2" t="s">
        <v>744</v>
      </c>
      <c r="I50" s="10">
        <v>34</v>
      </c>
      <c r="J50" s="2" t="str">
        <f>VLOOKUP(I50,'NSCC Reject Reason Codes'!$A$3:$B$615,2,FALSE)</f>
        <v>Branch Zip missing/invalid</v>
      </c>
    </row>
    <row r="51" spans="1:10" s="4" customFormat="1" ht="24">
      <c r="A51" s="2" t="s">
        <v>1595</v>
      </c>
      <c r="B51" s="2">
        <f t="shared" si="1"/>
        <v>678</v>
      </c>
      <c r="C51" s="2">
        <f t="shared" si="2"/>
        <v>680</v>
      </c>
      <c r="D51" s="2">
        <v>3</v>
      </c>
      <c r="E51" s="2" t="s">
        <v>376</v>
      </c>
      <c r="F51" s="2" t="s">
        <v>385</v>
      </c>
      <c r="G51" s="2" t="s">
        <v>515</v>
      </c>
      <c r="H51" s="2" t="s">
        <v>744</v>
      </c>
      <c r="I51" s="10">
        <v>35</v>
      </c>
      <c r="J51" s="2" t="str">
        <f>VLOOKUP(I51,'NSCC Reject Reason Codes'!$A$3:$B$615,2,FALSE)</f>
        <v>Branch Country missing/invalid</v>
      </c>
    </row>
    <row r="52" spans="1:10" s="4" customFormat="1" ht="84">
      <c r="A52" s="2" t="s">
        <v>1660</v>
      </c>
      <c r="B52" s="2">
        <f>$C51+1</f>
        <v>681</v>
      </c>
      <c r="C52" s="2">
        <f t="shared" si="2"/>
        <v>690</v>
      </c>
      <c r="D52" s="2">
        <v>10</v>
      </c>
      <c r="E52" s="2" t="s">
        <v>374</v>
      </c>
      <c r="F52" s="2" t="s">
        <v>458</v>
      </c>
      <c r="G52" s="13" t="s">
        <v>2005</v>
      </c>
      <c r="H52" s="2" t="s">
        <v>1662</v>
      </c>
      <c r="I52" s="12">
        <v>335</v>
      </c>
      <c r="J52" s="2" t="str">
        <f>VLOOKUP(I52,'NSCC Reject Reason Codes'!$A$3:$B$615,2,FALSE)</f>
        <v>Firm CRD Number missing/invalid</v>
      </c>
    </row>
    <row r="53" spans="1:10" s="4" customFormat="1" ht="108">
      <c r="A53" s="2" t="s">
        <v>1089</v>
      </c>
      <c r="B53" s="2">
        <f>$C52+1</f>
        <v>691</v>
      </c>
      <c r="C53" s="2">
        <f t="shared" si="2"/>
        <v>691</v>
      </c>
      <c r="D53" s="2">
        <v>1</v>
      </c>
      <c r="E53" s="2" t="s">
        <v>376</v>
      </c>
      <c r="F53" s="2" t="s">
        <v>385</v>
      </c>
      <c r="G53" s="2" t="s">
        <v>1090</v>
      </c>
      <c r="H53" s="2" t="s">
        <v>1091</v>
      </c>
      <c r="I53" s="10">
        <v>105</v>
      </c>
      <c r="J53" s="2" t="str">
        <f>VLOOKUP(I53,'NSCC Reject Reason Codes'!$A$3:$B$615,2,FALSE)</f>
        <v>Dividend Option missing/invalid</v>
      </c>
    </row>
    <row r="54" spans="1:10" s="4" customFormat="1" ht="12">
      <c r="A54" s="2" t="s">
        <v>503</v>
      </c>
      <c r="B54" s="2">
        <v>692</v>
      </c>
      <c r="C54" s="2">
        <f t="shared" si="2"/>
        <v>695</v>
      </c>
      <c r="D54" s="2">
        <v>4</v>
      </c>
      <c r="E54" s="2" t="s">
        <v>376</v>
      </c>
      <c r="F54" s="2" t="s">
        <v>375</v>
      </c>
      <c r="G54" s="2" t="s">
        <v>504</v>
      </c>
      <c r="H54" s="2"/>
      <c r="I54" s="10"/>
      <c r="J54" s="2"/>
    </row>
    <row r="55" spans="1:10" s="4" customFormat="1" ht="36">
      <c r="A55" s="2" t="s">
        <v>981</v>
      </c>
      <c r="B55" s="2">
        <f t="shared" ref="B55:B121" si="3">$C54+1</f>
        <v>696</v>
      </c>
      <c r="C55" s="2">
        <f t="shared" si="2"/>
        <v>696</v>
      </c>
      <c r="D55" s="2">
        <v>1</v>
      </c>
      <c r="E55" s="2" t="s">
        <v>376</v>
      </c>
      <c r="F55" s="2" t="s">
        <v>385</v>
      </c>
      <c r="G55" s="2" t="s">
        <v>982</v>
      </c>
      <c r="H55" s="11" t="s">
        <v>983</v>
      </c>
      <c r="I55" s="10">
        <v>82</v>
      </c>
      <c r="J55" s="2" t="str">
        <f>VLOOKUP(I55,'NSCC Reject Reason Codes'!$A$3:$B$615,2,FALSE)</f>
        <v xml:space="preserve">SSN/TIN/EIN Indicator invalid </v>
      </c>
    </row>
    <row r="56" spans="1:10" s="4" customFormat="1" ht="12">
      <c r="A56" s="2" t="s">
        <v>984</v>
      </c>
      <c r="B56" s="2">
        <f t="shared" si="3"/>
        <v>697</v>
      </c>
      <c r="C56" s="2">
        <f t="shared" si="2"/>
        <v>705</v>
      </c>
      <c r="D56" s="2">
        <v>9</v>
      </c>
      <c r="E56" s="2" t="s">
        <v>374</v>
      </c>
      <c r="F56" s="2" t="s">
        <v>385</v>
      </c>
      <c r="G56" s="193" t="s">
        <v>972</v>
      </c>
      <c r="H56" s="121" t="s">
        <v>1104</v>
      </c>
      <c r="I56" s="10">
        <v>83</v>
      </c>
      <c r="J56" s="2" t="str">
        <f>VLOOKUP(I56,'NSCC Reject Reason Codes'!$A$3:$B$615,2,FALSE)</f>
        <v>SSN/TIN/EIN Number invalid</v>
      </c>
    </row>
    <row r="57" spans="1:10" s="4" customFormat="1" ht="36">
      <c r="A57" s="2" t="s">
        <v>1725</v>
      </c>
      <c r="B57" s="2">
        <f t="shared" si="3"/>
        <v>706</v>
      </c>
      <c r="C57" s="2">
        <f t="shared" si="2"/>
        <v>713</v>
      </c>
      <c r="D57" s="2">
        <v>8</v>
      </c>
      <c r="E57" s="2" t="s">
        <v>374</v>
      </c>
      <c r="F57" s="2" t="s">
        <v>385</v>
      </c>
      <c r="G57" s="2" t="s">
        <v>881</v>
      </c>
      <c r="H57" s="2"/>
      <c r="I57" s="10">
        <v>84</v>
      </c>
      <c r="J57" s="2" t="str">
        <f>VLOOKUP(I57,'NSCC Reject Reason Codes'!$A$3:$B$615,2,FALSE)</f>
        <v>Owner DOB missing/invalid</v>
      </c>
    </row>
    <row r="58" spans="1:10" s="4" customFormat="1" ht="60">
      <c r="A58" s="4" t="s">
        <v>1049</v>
      </c>
      <c r="B58" s="2">
        <f t="shared" si="3"/>
        <v>714</v>
      </c>
      <c r="C58" s="2">
        <f t="shared" si="2"/>
        <v>753</v>
      </c>
      <c r="D58" s="2">
        <v>40</v>
      </c>
      <c r="E58" s="4" t="s">
        <v>376</v>
      </c>
      <c r="F58" s="4" t="s">
        <v>458</v>
      </c>
      <c r="G58" s="2" t="s">
        <v>2006</v>
      </c>
      <c r="H58" s="2" t="s">
        <v>1050</v>
      </c>
      <c r="I58" s="12">
        <v>85</v>
      </c>
      <c r="J58" s="2" t="str">
        <f>VLOOKUP(I58,'NSCC Reject Reason Codes'!$A$3:$B$615,2,FALSE)</f>
        <v xml:space="preserve">Custodian Name missing </v>
      </c>
    </row>
    <row r="59" spans="1:10" s="4" customFormat="1" ht="24">
      <c r="A59" s="4" t="s">
        <v>971</v>
      </c>
      <c r="B59" s="2">
        <f t="shared" si="3"/>
        <v>754</v>
      </c>
      <c r="C59" s="2">
        <f t="shared" si="2"/>
        <v>762</v>
      </c>
      <c r="D59" s="2">
        <v>9</v>
      </c>
      <c r="E59" s="4" t="s">
        <v>374</v>
      </c>
      <c r="F59" s="4" t="s">
        <v>385</v>
      </c>
      <c r="G59" s="193" t="s">
        <v>972</v>
      </c>
      <c r="H59" s="2" t="s">
        <v>973</v>
      </c>
      <c r="I59" s="12">
        <v>86</v>
      </c>
      <c r="J59" s="2" t="str">
        <f>VLOOKUP(I59,'NSCC Reject Reason Codes'!$A$3:$B$615,2,FALSE)</f>
        <v>Custodian Tax Identification Number invalid</v>
      </c>
    </row>
    <row r="60" spans="1:10" s="4" customFormat="1" ht="12">
      <c r="A60" s="4" t="s">
        <v>1728</v>
      </c>
      <c r="B60" s="2">
        <f t="shared" si="3"/>
        <v>763</v>
      </c>
      <c r="C60" s="2">
        <f t="shared" si="2"/>
        <v>797</v>
      </c>
      <c r="D60" s="2">
        <v>35</v>
      </c>
      <c r="E60" s="4" t="s">
        <v>376</v>
      </c>
      <c r="F60" s="4" t="s">
        <v>385</v>
      </c>
      <c r="G60" s="2" t="s">
        <v>398</v>
      </c>
      <c r="H60" s="2" t="s">
        <v>1729</v>
      </c>
      <c r="I60" s="12">
        <v>87</v>
      </c>
      <c r="J60" s="2" t="str">
        <f>VLOOKUP(I60,'NSCC Reject Reason Codes'!$A$3:$B$615,2,FALSE)</f>
        <v>Joint Owner Name missing</v>
      </c>
    </row>
    <row r="61" spans="1:10" s="4" customFormat="1" ht="24">
      <c r="A61" s="4" t="s">
        <v>2007</v>
      </c>
      <c r="B61" s="2">
        <f t="shared" si="3"/>
        <v>798</v>
      </c>
      <c r="C61" s="2">
        <f t="shared" si="2"/>
        <v>806</v>
      </c>
      <c r="D61" s="2">
        <v>9</v>
      </c>
      <c r="E61" s="4" t="s">
        <v>374</v>
      </c>
      <c r="F61" s="4" t="s">
        <v>385</v>
      </c>
      <c r="G61" s="193" t="s">
        <v>972</v>
      </c>
      <c r="H61" s="2" t="s">
        <v>1731</v>
      </c>
      <c r="I61" s="12">
        <v>88</v>
      </c>
      <c r="J61" s="2" t="str">
        <f>VLOOKUP(I61,'NSCC Reject Reason Codes'!$A$3:$B$615,2,FALSE)</f>
        <v>Joint Owner SSN Number invalid</v>
      </c>
    </row>
    <row r="62" spans="1:10" s="4" customFormat="1" ht="24">
      <c r="A62" s="4" t="s">
        <v>1732</v>
      </c>
      <c r="B62" s="2">
        <f t="shared" si="3"/>
        <v>807</v>
      </c>
      <c r="C62" s="2">
        <f t="shared" si="2"/>
        <v>814</v>
      </c>
      <c r="D62" s="2">
        <v>8</v>
      </c>
      <c r="E62" s="4" t="s">
        <v>374</v>
      </c>
      <c r="F62" s="4" t="s">
        <v>385</v>
      </c>
      <c r="G62" s="2" t="s">
        <v>450</v>
      </c>
      <c r="H62" s="2" t="s">
        <v>2008</v>
      </c>
      <c r="I62" s="12">
        <v>89</v>
      </c>
      <c r="J62" s="2" t="str">
        <f>VLOOKUP(I62,'NSCC Reject Reason Codes'!$A$3:$B$615,2,FALSE)</f>
        <v>Joint Owner DOB missing</v>
      </c>
    </row>
    <row r="63" spans="1:10" s="4" customFormat="1" ht="72">
      <c r="A63" s="2" t="s">
        <v>1147</v>
      </c>
      <c r="B63" s="2">
        <f t="shared" si="3"/>
        <v>815</v>
      </c>
      <c r="C63" s="2">
        <f t="shared" si="2"/>
        <v>815</v>
      </c>
      <c r="D63" s="2">
        <v>1</v>
      </c>
      <c r="E63" s="4" t="s">
        <v>376</v>
      </c>
      <c r="F63" s="4" t="s">
        <v>458</v>
      </c>
      <c r="G63" s="2" t="s">
        <v>2009</v>
      </c>
      <c r="H63" s="2" t="s">
        <v>1149</v>
      </c>
      <c r="I63" s="12">
        <v>96</v>
      </c>
      <c r="J63" s="2" t="str">
        <f>VLOOKUP(I63,'NSCC Reject Reason Codes'!$A$3:$B$615,2,FALSE)</f>
        <v>Withholding Indicator missing/invalid</v>
      </c>
    </row>
    <row r="64" spans="1:10" s="4" customFormat="1" ht="24">
      <c r="A64" s="4" t="s">
        <v>1735</v>
      </c>
      <c r="B64" s="2">
        <f t="shared" si="3"/>
        <v>816</v>
      </c>
      <c r="C64" s="2">
        <f t="shared" si="2"/>
        <v>823</v>
      </c>
      <c r="D64" s="2">
        <v>8</v>
      </c>
      <c r="E64" s="4" t="s">
        <v>374</v>
      </c>
      <c r="F64" s="4" t="s">
        <v>458</v>
      </c>
      <c r="G64" s="2" t="s">
        <v>1736</v>
      </c>
      <c r="I64" s="12">
        <v>97</v>
      </c>
      <c r="J64" s="2" t="str">
        <f>VLOOKUP(I64,'NSCC Reject Reason Codes'!$A$3:$B$615,2,FALSE)</f>
        <v>W8 Certification Date missing/invalid</v>
      </c>
    </row>
    <row r="65" spans="1:10" s="4" customFormat="1" ht="48">
      <c r="A65" s="4" t="s">
        <v>1737</v>
      </c>
      <c r="B65" s="2">
        <f t="shared" si="3"/>
        <v>824</v>
      </c>
      <c r="C65" s="2">
        <f t="shared" si="2"/>
        <v>831</v>
      </c>
      <c r="D65" s="2">
        <v>8</v>
      </c>
      <c r="E65" s="4" t="s">
        <v>374</v>
      </c>
      <c r="F65" s="4" t="s">
        <v>458</v>
      </c>
      <c r="G65" s="2" t="s">
        <v>2010</v>
      </c>
      <c r="I65" s="12">
        <v>98</v>
      </c>
      <c r="J65" s="2" t="str">
        <f>VLOOKUP(I65,'NSCC Reject Reason Codes'!$A$3:$B$615,2,FALSE)</f>
        <v>W8 Expiration Date missing/invalid</v>
      </c>
    </row>
    <row r="66" spans="1:10" s="4" customFormat="1" ht="144">
      <c r="A66" s="4" t="s">
        <v>1739</v>
      </c>
      <c r="B66" s="2">
        <f t="shared" si="3"/>
        <v>832</v>
      </c>
      <c r="C66" s="2">
        <f t="shared" si="2"/>
        <v>832</v>
      </c>
      <c r="D66" s="2">
        <v>1</v>
      </c>
      <c r="E66" s="4" t="s">
        <v>376</v>
      </c>
      <c r="F66" s="4" t="s">
        <v>458</v>
      </c>
      <c r="G66" s="2" t="s">
        <v>2011</v>
      </c>
      <c r="I66" s="12">
        <v>99</v>
      </c>
      <c r="J66" s="2" t="str">
        <f>VLOOKUP(I66,'NSCC Reject Reason Codes'!$A$3:$B$615,2,FALSE)</f>
        <v>W8 Qualified Intermediary Indicator missing/invalid</v>
      </c>
    </row>
    <row r="67" spans="1:10" s="4" customFormat="1" ht="24">
      <c r="A67" s="4" t="s">
        <v>1741</v>
      </c>
      <c r="B67" s="2">
        <f t="shared" si="3"/>
        <v>833</v>
      </c>
      <c r="C67" s="2">
        <f t="shared" si="2"/>
        <v>835</v>
      </c>
      <c r="D67" s="2">
        <v>3</v>
      </c>
      <c r="E67" s="4" t="s">
        <v>376</v>
      </c>
      <c r="F67" s="4" t="s">
        <v>385</v>
      </c>
      <c r="G67" s="4" t="s">
        <v>515</v>
      </c>
      <c r="I67" s="12">
        <v>269</v>
      </c>
      <c r="J67" s="2" t="str">
        <f>VLOOKUP(I67,'NSCC Reject Reason Codes'!$A$3:$B$615,2,FALSE)</f>
        <v>W8 Override Country Code length invalid</v>
      </c>
    </row>
    <row r="68" spans="1:10" s="4" customFormat="1" ht="24">
      <c r="A68" s="4" t="s">
        <v>1742</v>
      </c>
      <c r="B68" s="2">
        <f t="shared" si="3"/>
        <v>836</v>
      </c>
      <c r="C68" s="2">
        <f t="shared" si="2"/>
        <v>843</v>
      </c>
      <c r="D68" s="2">
        <v>8</v>
      </c>
      <c r="E68" s="4" t="s">
        <v>374</v>
      </c>
      <c r="F68" s="4" t="s">
        <v>385</v>
      </c>
      <c r="G68" s="4">
        <v>999.99999000000003</v>
      </c>
      <c r="I68" s="12">
        <v>100</v>
      </c>
      <c r="J68" s="2" t="str">
        <f>VLOOKUP(I68,'NSCC Reject Reason Codes'!$A$3:$B$615,2,FALSE)</f>
        <v xml:space="preserve">W8 Override NRA Special Rate invalid </v>
      </c>
    </row>
    <row r="69" spans="1:10" s="4" customFormat="1" ht="48">
      <c r="A69" s="2" t="s">
        <v>1743</v>
      </c>
      <c r="B69" s="2">
        <f t="shared" si="3"/>
        <v>844</v>
      </c>
      <c r="C69" s="2">
        <f>$B69+$D69-1</f>
        <v>844</v>
      </c>
      <c r="D69" s="2">
        <v>1</v>
      </c>
      <c r="E69" s="4" t="s">
        <v>376</v>
      </c>
      <c r="F69" s="4" t="s">
        <v>385</v>
      </c>
      <c r="G69" s="2" t="s">
        <v>2012</v>
      </c>
      <c r="I69" s="12">
        <v>101</v>
      </c>
      <c r="J69" s="2" t="str">
        <f>VLOOKUP(I69,'NSCC Reject Reason Codes'!$A$3:$B$615,2,FALSE)</f>
        <v>LOI/ROA/Side Letter Indicator invalid</v>
      </c>
    </row>
    <row r="70" spans="1:10" s="4" customFormat="1" ht="48">
      <c r="A70" s="4" t="s">
        <v>1745</v>
      </c>
      <c r="B70" s="2">
        <f>$C69+1</f>
        <v>845</v>
      </c>
      <c r="C70" s="2">
        <f>$B70+$D70-1</f>
        <v>864</v>
      </c>
      <c r="D70" s="2">
        <v>20</v>
      </c>
      <c r="E70" s="4" t="s">
        <v>376</v>
      </c>
      <c r="F70" s="4" t="s">
        <v>385</v>
      </c>
      <c r="H70" s="2" t="s">
        <v>1746</v>
      </c>
      <c r="I70" s="12">
        <v>270</v>
      </c>
      <c r="J70" s="2" t="str">
        <f>VLOOKUP(I70,'NSCC Reject Reason Codes'!$A$3:$B$615,2,FALSE)</f>
        <v>Side Letter Reference Number invalid</v>
      </c>
    </row>
    <row r="71" spans="1:10" s="4" customFormat="1" ht="108">
      <c r="A71" s="2" t="s">
        <v>1663</v>
      </c>
      <c r="B71" s="2">
        <f>$C70+1</f>
        <v>865</v>
      </c>
      <c r="C71" s="2">
        <f t="shared" si="2"/>
        <v>874</v>
      </c>
      <c r="D71" s="2">
        <v>10</v>
      </c>
      <c r="E71" s="2" t="s">
        <v>374</v>
      </c>
      <c r="F71" s="2" t="s">
        <v>458</v>
      </c>
      <c r="G71" s="2" t="s">
        <v>1747</v>
      </c>
      <c r="H71" s="2" t="s">
        <v>1665</v>
      </c>
      <c r="I71" s="12">
        <v>163</v>
      </c>
      <c r="J71" s="2" t="str">
        <f>VLOOKUP(I71,'NSCC Reject Reason Codes'!$A$3:$B$615,2,FALSE)</f>
        <v>Individual CRD/IARD Number missing/invalid</v>
      </c>
    </row>
    <row r="72" spans="1:10" s="4" customFormat="1" ht="24">
      <c r="A72" s="2" t="s">
        <v>1604</v>
      </c>
      <c r="B72" s="2">
        <f t="shared" ref="B72" si="4">$C71+1</f>
        <v>875</v>
      </c>
      <c r="C72" s="2">
        <f t="shared" si="2"/>
        <v>875</v>
      </c>
      <c r="D72" s="2">
        <v>1</v>
      </c>
      <c r="E72" s="2" t="s">
        <v>376</v>
      </c>
      <c r="F72" s="2" t="s">
        <v>375</v>
      </c>
      <c r="G72" s="2" t="s">
        <v>1605</v>
      </c>
      <c r="H72" s="2" t="s">
        <v>1606</v>
      </c>
      <c r="I72" s="12">
        <v>161</v>
      </c>
      <c r="J72" s="2" t="str">
        <f>VLOOKUP(I72,'NSCC Reject Reason Codes'!$A$3:$B$615,2,FALSE)</f>
        <v>Trading Model missing/invalid</v>
      </c>
    </row>
    <row r="73" spans="1:10" s="4" customFormat="1" ht="72">
      <c r="A73" s="2" t="s">
        <v>1607</v>
      </c>
      <c r="B73" s="2">
        <f>$C72+1</f>
        <v>876</v>
      </c>
      <c r="C73" s="2">
        <f>$B73+$D73-1</f>
        <v>876</v>
      </c>
      <c r="D73" s="2">
        <v>1</v>
      </c>
      <c r="E73" s="2" t="s">
        <v>376</v>
      </c>
      <c r="F73" s="2" t="s">
        <v>458</v>
      </c>
      <c r="G73" s="2" t="s">
        <v>2013</v>
      </c>
      <c r="H73" s="2" t="s">
        <v>1609</v>
      </c>
      <c r="I73" s="12">
        <v>162</v>
      </c>
      <c r="J73" s="2" t="str">
        <f>VLOOKUP(I73,'NSCC Reject Reason Codes'!$A$3:$B$615,2,FALSE)</f>
        <v>AIP Firm Role missing/invalid</v>
      </c>
    </row>
    <row r="74" spans="1:10" s="4" customFormat="1" ht="12">
      <c r="A74" s="2" t="s">
        <v>503</v>
      </c>
      <c r="B74" s="2">
        <f>$C73+1</f>
        <v>877</v>
      </c>
      <c r="C74" s="2">
        <f>$B74+$D74-1</f>
        <v>880</v>
      </c>
      <c r="D74" s="2">
        <v>4</v>
      </c>
      <c r="E74" s="2" t="s">
        <v>376</v>
      </c>
      <c r="F74" s="2" t="s">
        <v>375</v>
      </c>
      <c r="G74" s="2" t="s">
        <v>504</v>
      </c>
      <c r="H74" s="2"/>
      <c r="I74" s="10"/>
      <c r="J74" s="2"/>
    </row>
    <row r="75" spans="1:10" s="4" customFormat="1" ht="12">
      <c r="A75" s="4" t="s">
        <v>1748</v>
      </c>
      <c r="B75" s="2">
        <f t="shared" si="3"/>
        <v>881</v>
      </c>
      <c r="C75" s="2">
        <f t="shared" si="2"/>
        <v>900</v>
      </c>
      <c r="D75" s="2">
        <v>20</v>
      </c>
      <c r="E75" s="4" t="s">
        <v>376</v>
      </c>
      <c r="F75" s="4" t="s">
        <v>385</v>
      </c>
      <c r="I75" s="12">
        <v>271</v>
      </c>
      <c r="J75" s="2" t="str">
        <f>VLOOKUP(I75,'NSCC Reject Reason Codes'!$A$3:$B$615,2,FALSE)</f>
        <v>LOI Number invalid</v>
      </c>
    </row>
    <row r="76" spans="1:10" s="4" customFormat="1" ht="133.5" customHeight="1">
      <c r="A76" s="2" t="s">
        <v>2014</v>
      </c>
      <c r="B76" s="2">
        <f t="shared" si="3"/>
        <v>901</v>
      </c>
      <c r="C76" s="2">
        <f t="shared" si="2"/>
        <v>916</v>
      </c>
      <c r="D76" s="2">
        <v>16</v>
      </c>
      <c r="E76" s="4" t="s">
        <v>374</v>
      </c>
      <c r="F76" s="4" t="s">
        <v>385</v>
      </c>
      <c r="G76" s="5" t="s">
        <v>465</v>
      </c>
      <c r="H76" s="5" t="s">
        <v>1076</v>
      </c>
      <c r="I76" s="12">
        <v>103</v>
      </c>
      <c r="J76" s="2" t="str">
        <f>VLOOKUP(I76,'NSCC Reject Reason Codes'!$A$3:$B$615,2,FALSE)</f>
        <v>LOI/ROA/Side Letter Value invalid</v>
      </c>
    </row>
    <row r="77" spans="1:10" s="4" customFormat="1" ht="96">
      <c r="A77" s="4" t="s">
        <v>1610</v>
      </c>
      <c r="B77" s="2">
        <f t="shared" si="3"/>
        <v>917</v>
      </c>
      <c r="C77" s="2">
        <f t="shared" si="2"/>
        <v>917</v>
      </c>
      <c r="D77" s="2">
        <v>1</v>
      </c>
      <c r="E77" s="4" t="s">
        <v>376</v>
      </c>
      <c r="F77" s="4" t="s">
        <v>385</v>
      </c>
      <c r="G77" s="2" t="s">
        <v>1929</v>
      </c>
      <c r="H77" s="154"/>
      <c r="I77" s="12">
        <v>104</v>
      </c>
      <c r="J77" s="2" t="str">
        <f>VLOOKUP(I77,'NSCC Reject Reason Codes'!$A$3:$B$615,2,FALSE)</f>
        <v>NAV Account Indicator invalid</v>
      </c>
    </row>
    <row r="78" spans="1:10" s="4" customFormat="1" ht="24">
      <c r="A78" s="4" t="s">
        <v>1750</v>
      </c>
      <c r="B78" s="2">
        <f t="shared" si="3"/>
        <v>918</v>
      </c>
      <c r="C78" s="2">
        <f t="shared" si="2"/>
        <v>926</v>
      </c>
      <c r="D78" s="2">
        <v>9</v>
      </c>
      <c r="E78" s="4" t="s">
        <v>376</v>
      </c>
      <c r="F78" s="4" t="s">
        <v>385</v>
      </c>
      <c r="H78" s="183"/>
      <c r="I78" s="12">
        <v>111</v>
      </c>
      <c r="J78" s="2" t="str">
        <f>VLOOKUP(I78,'NSCC Reject Reason Codes'!$A$3:$B$615,2,FALSE)</f>
        <v xml:space="preserve">ABA Routing Number missing/invalid </v>
      </c>
    </row>
    <row r="79" spans="1:10" s="4" customFormat="1" ht="24">
      <c r="A79" s="4" t="s">
        <v>1752</v>
      </c>
      <c r="B79" s="2">
        <f t="shared" si="3"/>
        <v>927</v>
      </c>
      <c r="C79" s="2">
        <f t="shared" si="2"/>
        <v>946</v>
      </c>
      <c r="D79" s="2">
        <v>20</v>
      </c>
      <c r="E79" s="4" t="s">
        <v>376</v>
      </c>
      <c r="F79" s="4" t="s">
        <v>385</v>
      </c>
      <c r="H79" s="183"/>
      <c r="I79" s="12">
        <v>112</v>
      </c>
      <c r="J79" s="2" t="str">
        <f>VLOOKUP(I79,'NSCC Reject Reason Codes'!$A$3:$B$615,2,FALSE)</f>
        <v>ACH Account Number missing/invalid</v>
      </c>
    </row>
    <row r="80" spans="1:10" s="4" customFormat="1" ht="13.5">
      <c r="A80" s="4" t="s">
        <v>1754</v>
      </c>
      <c r="B80" s="2">
        <f t="shared" si="3"/>
        <v>947</v>
      </c>
      <c r="C80" s="2">
        <f t="shared" ref="C80:C111" si="5">$B80+$D80-1</f>
        <v>981</v>
      </c>
      <c r="D80" s="2">
        <v>35</v>
      </c>
      <c r="E80" s="4" t="s">
        <v>376</v>
      </c>
      <c r="F80" s="4" t="s">
        <v>385</v>
      </c>
      <c r="G80" s="4" t="s">
        <v>398</v>
      </c>
      <c r="H80" s="183"/>
      <c r="I80" s="12">
        <v>113</v>
      </c>
      <c r="J80" s="2" t="str">
        <f>VLOOKUP(I80,'NSCC Reject Reason Codes'!$A$3:$B$615,2,FALSE)</f>
        <v>ACH Account Name missing</v>
      </c>
    </row>
    <row r="81" spans="1:10" s="4" customFormat="1" ht="24">
      <c r="A81" s="4" t="s">
        <v>2015</v>
      </c>
      <c r="B81" s="2">
        <f t="shared" si="3"/>
        <v>982</v>
      </c>
      <c r="C81" s="2">
        <f t="shared" si="5"/>
        <v>982</v>
      </c>
      <c r="D81" s="2">
        <v>1</v>
      </c>
      <c r="E81" s="4" t="s">
        <v>376</v>
      </c>
      <c r="F81" s="4" t="s">
        <v>385</v>
      </c>
      <c r="G81" s="2" t="s">
        <v>2016</v>
      </c>
      <c r="I81" s="12">
        <v>115</v>
      </c>
      <c r="J81" s="2" t="str">
        <f>VLOOKUP(I81,'NSCC Reject Reason Codes'!$A$3:$B$615,2,FALSE)</f>
        <v>Beneficiary Designation missing/invalid</v>
      </c>
    </row>
    <row r="82" spans="1:10" s="4" customFormat="1" ht="24">
      <c r="A82" s="4" t="s">
        <v>1757</v>
      </c>
      <c r="B82" s="2">
        <f t="shared" si="3"/>
        <v>983</v>
      </c>
      <c r="C82" s="2">
        <f t="shared" si="5"/>
        <v>988</v>
      </c>
      <c r="D82" s="2">
        <v>6</v>
      </c>
      <c r="E82" s="4" t="s">
        <v>374</v>
      </c>
      <c r="F82" s="4" t="s">
        <v>385</v>
      </c>
      <c r="G82" s="4">
        <v>999.99900000000002</v>
      </c>
      <c r="I82" s="12">
        <v>116</v>
      </c>
      <c r="J82" s="2" t="str">
        <f>VLOOKUP(I82,'NSCC Reject Reason Codes'!$A$3:$B$615,2,FALSE)</f>
        <v>Beneficiary Asset % missing/invalid</v>
      </c>
    </row>
    <row r="83" spans="1:10" s="4" customFormat="1" ht="12">
      <c r="A83" s="4" t="s">
        <v>1758</v>
      </c>
      <c r="B83" s="2">
        <f t="shared" si="3"/>
        <v>989</v>
      </c>
      <c r="C83" s="2">
        <f t="shared" si="5"/>
        <v>1023</v>
      </c>
      <c r="D83" s="2">
        <v>35</v>
      </c>
      <c r="E83" s="4" t="s">
        <v>376</v>
      </c>
      <c r="F83" s="4" t="s">
        <v>385</v>
      </c>
      <c r="G83" s="4" t="s">
        <v>398</v>
      </c>
      <c r="I83" s="12">
        <v>117</v>
      </c>
      <c r="J83" s="2" t="str">
        <f>VLOOKUP(I83,'NSCC Reject Reason Codes'!$A$3:$B$615,2,FALSE)</f>
        <v>Beneficiary Name missing</v>
      </c>
    </row>
    <row r="84" spans="1:10" s="4" customFormat="1" ht="12">
      <c r="A84" s="4" t="s">
        <v>1759</v>
      </c>
      <c r="B84" s="2">
        <f t="shared" si="3"/>
        <v>1024</v>
      </c>
      <c r="C84" s="2">
        <f t="shared" si="5"/>
        <v>1032</v>
      </c>
      <c r="D84" s="2">
        <v>9</v>
      </c>
      <c r="E84" s="4" t="s">
        <v>374</v>
      </c>
      <c r="F84" s="4" t="s">
        <v>385</v>
      </c>
      <c r="G84" s="193" t="s">
        <v>972</v>
      </c>
      <c r="I84" s="12">
        <v>284</v>
      </c>
      <c r="J84" s="2" t="str">
        <f>VLOOKUP(I84,'NSCC Reject Reason Codes'!$A$3:$B$615,2,FALSE)</f>
        <v xml:space="preserve">Beneficiary SSN invalid  </v>
      </c>
    </row>
    <row r="85" spans="1:10" s="4" customFormat="1" ht="156">
      <c r="A85" s="4" t="s">
        <v>1760</v>
      </c>
      <c r="B85" s="2">
        <f t="shared" si="3"/>
        <v>1033</v>
      </c>
      <c r="C85" s="2">
        <f t="shared" si="5"/>
        <v>1034</v>
      </c>
      <c r="D85" s="2">
        <v>2</v>
      </c>
      <c r="E85" s="4" t="s">
        <v>376</v>
      </c>
      <c r="F85" s="4" t="s">
        <v>385</v>
      </c>
      <c r="G85" s="2" t="s">
        <v>2017</v>
      </c>
      <c r="I85" s="12">
        <v>118</v>
      </c>
      <c r="J85" s="2" t="str">
        <f>VLOOKUP(I85,'NSCC Reject Reason Codes'!$A$3:$B$615,2,FALSE)</f>
        <v>Beneficiary Relationship invalid</v>
      </c>
    </row>
    <row r="86" spans="1:10" s="4" customFormat="1" ht="12">
      <c r="A86" s="4" t="s">
        <v>1762</v>
      </c>
      <c r="B86" s="2">
        <f t="shared" si="3"/>
        <v>1035</v>
      </c>
      <c r="C86" s="2">
        <f t="shared" si="5"/>
        <v>1042</v>
      </c>
      <c r="D86" s="2">
        <v>8</v>
      </c>
      <c r="E86" s="4" t="s">
        <v>374</v>
      </c>
      <c r="F86" s="4" t="s">
        <v>385</v>
      </c>
      <c r="G86" s="4" t="s">
        <v>450</v>
      </c>
      <c r="I86" s="12">
        <v>119</v>
      </c>
      <c r="J86" s="2" t="str">
        <f>VLOOKUP(I86,'NSCC Reject Reason Codes'!$A$3:$B$615,2,FALSE)</f>
        <v>Beneficiary DOB invalid</v>
      </c>
    </row>
    <row r="87" spans="1:10" s="4" customFormat="1" ht="180">
      <c r="A87" s="4" t="s">
        <v>1775</v>
      </c>
      <c r="B87" s="2">
        <f t="shared" si="3"/>
        <v>1043</v>
      </c>
      <c r="C87" s="2">
        <f t="shared" si="5"/>
        <v>1044</v>
      </c>
      <c r="D87" s="2">
        <v>2</v>
      </c>
      <c r="E87" s="4" t="s">
        <v>376</v>
      </c>
      <c r="F87" s="4" t="s">
        <v>375</v>
      </c>
      <c r="G87" s="2" t="s">
        <v>1777</v>
      </c>
      <c r="I87" s="12">
        <v>91</v>
      </c>
      <c r="J87" s="2" t="str">
        <f>VLOOKUP(I87,'NSCC Reject Reason Codes'!$A$3:$B$615,2,FALSE)</f>
        <v>Address Type missing/invalid</v>
      </c>
    </row>
    <row r="88" spans="1:10" s="4" customFormat="1" ht="24">
      <c r="A88" s="4" t="s">
        <v>1778</v>
      </c>
      <c r="B88" s="2">
        <f t="shared" si="3"/>
        <v>1045</v>
      </c>
      <c r="C88" s="2">
        <f t="shared" si="5"/>
        <v>1079</v>
      </c>
      <c r="D88" s="2">
        <v>35</v>
      </c>
      <c r="E88" s="4" t="s">
        <v>376</v>
      </c>
      <c r="F88" s="4" t="s">
        <v>375</v>
      </c>
      <c r="G88" s="2" t="s">
        <v>398</v>
      </c>
      <c r="I88" s="12">
        <v>92</v>
      </c>
      <c r="J88" s="2" t="str">
        <f>VLOOKUP(I88,'NSCC Reject Reason Codes'!$A$3:$B$615,2,FALSE)</f>
        <v>Address of Record Line1 missing</v>
      </c>
    </row>
    <row r="89" spans="1:10" s="4" customFormat="1" ht="24">
      <c r="A89" s="4" t="s">
        <v>1779</v>
      </c>
      <c r="B89" s="2">
        <f t="shared" si="3"/>
        <v>1080</v>
      </c>
      <c r="C89" s="2">
        <f t="shared" si="5"/>
        <v>1114</v>
      </c>
      <c r="D89" s="2">
        <v>35</v>
      </c>
      <c r="E89" s="4" t="s">
        <v>376</v>
      </c>
      <c r="F89" s="4" t="s">
        <v>385</v>
      </c>
      <c r="G89" s="2" t="s">
        <v>398</v>
      </c>
      <c r="I89" s="12">
        <v>252</v>
      </c>
      <c r="J89" s="2" t="str">
        <f>VLOOKUP(I89,'NSCC Reject Reason Codes'!$A$3:$B$615,2,FALSE)</f>
        <v>Address of Record Line 2 length invalid</v>
      </c>
    </row>
    <row r="90" spans="1:10" s="4" customFormat="1" ht="24">
      <c r="A90" s="4" t="s">
        <v>1780</v>
      </c>
      <c r="B90" s="2">
        <f t="shared" si="3"/>
        <v>1115</v>
      </c>
      <c r="C90" s="2">
        <f t="shared" si="5"/>
        <v>1149</v>
      </c>
      <c r="D90" s="2">
        <v>35</v>
      </c>
      <c r="E90" s="4" t="s">
        <v>376</v>
      </c>
      <c r="F90" s="4" t="s">
        <v>385</v>
      </c>
      <c r="G90" s="2" t="s">
        <v>398</v>
      </c>
      <c r="I90" s="12">
        <v>253</v>
      </c>
      <c r="J90" s="2" t="str">
        <f>VLOOKUP(I90,'NSCC Reject Reason Codes'!$A$3:$B$615,2,FALSE)</f>
        <v>Address of Record Line 3 length invalid</v>
      </c>
    </row>
    <row r="91" spans="1:10" s="4" customFormat="1" ht="24">
      <c r="A91" s="4" t="s">
        <v>1781</v>
      </c>
      <c r="B91" s="2">
        <f t="shared" si="3"/>
        <v>1150</v>
      </c>
      <c r="C91" s="2">
        <f t="shared" si="5"/>
        <v>1184</v>
      </c>
      <c r="D91" s="2">
        <v>35</v>
      </c>
      <c r="E91" s="4" t="s">
        <v>376</v>
      </c>
      <c r="F91" s="4" t="s">
        <v>385</v>
      </c>
      <c r="G91" s="2" t="s">
        <v>398</v>
      </c>
      <c r="I91" s="12">
        <v>254</v>
      </c>
      <c r="J91" s="2" t="str">
        <f>VLOOKUP(I91,'NSCC Reject Reason Codes'!$A$3:$B$615,2,FALSE)</f>
        <v>Address of Record Line 4 length invalid</v>
      </c>
    </row>
    <row r="92" spans="1:10" s="4" customFormat="1" ht="24">
      <c r="A92" s="4" t="s">
        <v>1782</v>
      </c>
      <c r="B92" s="2">
        <f t="shared" si="3"/>
        <v>1185</v>
      </c>
      <c r="C92" s="2">
        <f t="shared" si="5"/>
        <v>1219</v>
      </c>
      <c r="D92" s="2">
        <v>35</v>
      </c>
      <c r="E92" s="4" t="s">
        <v>376</v>
      </c>
      <c r="F92" s="4" t="s">
        <v>385</v>
      </c>
      <c r="G92" s="2" t="s">
        <v>398</v>
      </c>
      <c r="I92" s="12">
        <v>255</v>
      </c>
      <c r="J92" s="2" t="str">
        <f>VLOOKUP(I92,'NSCC Reject Reason Codes'!$A$3:$B$615,2,FALSE)</f>
        <v>Address of Record Line 5 length invalid</v>
      </c>
    </row>
    <row r="93" spans="1:10" s="4" customFormat="1" ht="12">
      <c r="A93" s="4" t="s">
        <v>2018</v>
      </c>
      <c r="B93" s="2">
        <f t="shared" si="3"/>
        <v>1220</v>
      </c>
      <c r="C93" s="2">
        <f t="shared" si="5"/>
        <v>1230</v>
      </c>
      <c r="D93" s="2">
        <v>11</v>
      </c>
      <c r="E93" s="4" t="s">
        <v>376</v>
      </c>
      <c r="F93" s="4" t="s">
        <v>375</v>
      </c>
      <c r="G93" s="2" t="s">
        <v>398</v>
      </c>
      <c r="I93" s="12">
        <v>93</v>
      </c>
      <c r="J93" s="2" t="str">
        <f>VLOOKUP(I93,'NSCC Reject Reason Codes'!$A$3:$B$615,2,FALSE)</f>
        <v>Zip missing/invalid</v>
      </c>
    </row>
    <row r="94" spans="1:10" s="4" customFormat="1" ht="24">
      <c r="A94" s="4" t="s">
        <v>1784</v>
      </c>
      <c r="B94" s="2">
        <f t="shared" si="3"/>
        <v>1231</v>
      </c>
      <c r="C94" s="2">
        <f t="shared" si="5"/>
        <v>1233</v>
      </c>
      <c r="D94" s="2">
        <v>3</v>
      </c>
      <c r="E94" s="4" t="s">
        <v>376</v>
      </c>
      <c r="F94" s="4" t="s">
        <v>375</v>
      </c>
      <c r="G94" s="2" t="s">
        <v>2019</v>
      </c>
      <c r="I94" s="12">
        <v>94</v>
      </c>
      <c r="J94" s="2" t="str">
        <f>VLOOKUP(I94,'NSCC Reject Reason Codes'!$A$3:$B$615,2,FALSE)</f>
        <v>Country missing/invalid</v>
      </c>
    </row>
    <row r="95" spans="1:10" s="4" customFormat="1" ht="12">
      <c r="A95" s="4" t="s">
        <v>1785</v>
      </c>
      <c r="B95" s="2">
        <f t="shared" si="3"/>
        <v>1234</v>
      </c>
      <c r="C95" s="2">
        <f t="shared" si="5"/>
        <v>1249</v>
      </c>
      <c r="D95" s="2">
        <v>16</v>
      </c>
      <c r="E95" s="4" t="s">
        <v>376</v>
      </c>
      <c r="F95" s="4" t="s">
        <v>385</v>
      </c>
      <c r="G95" s="4" t="s">
        <v>1786</v>
      </c>
      <c r="I95" s="12">
        <v>257</v>
      </c>
      <c r="J95" s="2" t="str">
        <f>VLOOKUP(I95,'NSCC Reject Reason Codes'!$A$3:$B$615,2,FALSE)</f>
        <v>Phone Number length invalid</v>
      </c>
    </row>
    <row r="96" spans="1:10" s="4" customFormat="1" ht="72">
      <c r="A96" s="4" t="s">
        <v>1787</v>
      </c>
      <c r="B96" s="2">
        <f t="shared" si="3"/>
        <v>1250</v>
      </c>
      <c r="C96" s="2">
        <f t="shared" si="5"/>
        <v>1349</v>
      </c>
      <c r="D96" s="2">
        <v>100</v>
      </c>
      <c r="E96" s="4" t="s">
        <v>376</v>
      </c>
      <c r="F96" s="2" t="s">
        <v>458</v>
      </c>
      <c r="G96" s="2" t="s">
        <v>3202</v>
      </c>
      <c r="I96" s="12">
        <v>472</v>
      </c>
      <c r="J96" s="2" t="str">
        <f>VLOOKUP(I96,'NSCC Reject Reason Codes'!$A$3:$B$615,2,FALSE)</f>
        <v>Email Address of Record 1 missing/invalid</v>
      </c>
    </row>
    <row r="97" spans="1:10" s="4" customFormat="1" ht="204">
      <c r="A97" s="4" t="s">
        <v>1789</v>
      </c>
      <c r="B97" s="2">
        <f t="shared" si="3"/>
        <v>1350</v>
      </c>
      <c r="C97" s="2">
        <f t="shared" si="5"/>
        <v>1351</v>
      </c>
      <c r="D97" s="2">
        <v>2</v>
      </c>
      <c r="E97" s="4" t="s">
        <v>376</v>
      </c>
      <c r="F97" s="4" t="s">
        <v>458</v>
      </c>
      <c r="G97" s="2" t="s">
        <v>2020</v>
      </c>
      <c r="I97" s="12">
        <v>91</v>
      </c>
      <c r="J97" s="2" t="str">
        <f>VLOOKUP(I97,'NSCC Reject Reason Codes'!$A$3:$B$615,2,FALSE)</f>
        <v>Address Type missing/invalid</v>
      </c>
    </row>
    <row r="98" spans="1:10" s="4" customFormat="1" ht="36">
      <c r="A98" s="4" t="s">
        <v>1792</v>
      </c>
      <c r="B98" s="2">
        <f t="shared" si="3"/>
        <v>1352</v>
      </c>
      <c r="C98" s="2">
        <f t="shared" si="5"/>
        <v>1386</v>
      </c>
      <c r="D98" s="2">
        <v>35</v>
      </c>
      <c r="E98" s="4" t="s">
        <v>376</v>
      </c>
      <c r="F98" s="4" t="s">
        <v>458</v>
      </c>
      <c r="G98" s="2" t="s">
        <v>1793</v>
      </c>
      <c r="I98" s="12">
        <v>92</v>
      </c>
      <c r="J98" s="2" t="str">
        <f>VLOOKUP(I98,'NSCC Reject Reason Codes'!$A$3:$B$615,2,FALSE)</f>
        <v>Address of Record Line1 missing</v>
      </c>
    </row>
    <row r="99" spans="1:10" s="4" customFormat="1" ht="24">
      <c r="A99" s="4" t="s">
        <v>1794</v>
      </c>
      <c r="B99" s="2">
        <f t="shared" si="3"/>
        <v>1387</v>
      </c>
      <c r="C99" s="2">
        <f t="shared" si="5"/>
        <v>1421</v>
      </c>
      <c r="D99" s="2">
        <v>35</v>
      </c>
      <c r="E99" s="4" t="s">
        <v>376</v>
      </c>
      <c r="F99" s="4" t="s">
        <v>385</v>
      </c>
      <c r="G99" s="2" t="s">
        <v>398</v>
      </c>
      <c r="I99" s="12">
        <v>252</v>
      </c>
      <c r="J99" s="2" t="str">
        <f>VLOOKUP(I99,'NSCC Reject Reason Codes'!$A$3:$B$615,2,FALSE)</f>
        <v>Address of Record Line 2 length invalid</v>
      </c>
    </row>
    <row r="100" spans="1:10" s="4" customFormat="1" ht="24">
      <c r="A100" s="4" t="s">
        <v>1795</v>
      </c>
      <c r="B100" s="2">
        <f t="shared" si="3"/>
        <v>1422</v>
      </c>
      <c r="C100" s="2">
        <f t="shared" si="5"/>
        <v>1456</v>
      </c>
      <c r="D100" s="2">
        <v>35</v>
      </c>
      <c r="E100" s="4" t="s">
        <v>376</v>
      </c>
      <c r="F100" s="4" t="s">
        <v>385</v>
      </c>
      <c r="G100" s="2" t="s">
        <v>398</v>
      </c>
      <c r="I100" s="12">
        <v>253</v>
      </c>
      <c r="J100" s="2" t="str">
        <f>VLOOKUP(I100,'NSCC Reject Reason Codes'!$A$3:$B$615,2,FALSE)</f>
        <v>Address of Record Line 3 length invalid</v>
      </c>
    </row>
    <row r="101" spans="1:10" s="4" customFormat="1" ht="24">
      <c r="A101" s="4" t="s">
        <v>1796</v>
      </c>
      <c r="B101" s="2">
        <f t="shared" si="3"/>
        <v>1457</v>
      </c>
      <c r="C101" s="2">
        <f t="shared" si="5"/>
        <v>1491</v>
      </c>
      <c r="D101" s="2">
        <v>35</v>
      </c>
      <c r="E101" s="4" t="s">
        <v>376</v>
      </c>
      <c r="F101" s="4" t="s">
        <v>385</v>
      </c>
      <c r="G101" s="2" t="s">
        <v>398</v>
      </c>
      <c r="I101" s="12">
        <v>254</v>
      </c>
      <c r="J101" s="2" t="str">
        <f>VLOOKUP(I101,'NSCC Reject Reason Codes'!$A$3:$B$615,2,FALSE)</f>
        <v>Address of Record Line 4 length invalid</v>
      </c>
    </row>
    <row r="102" spans="1:10" s="4" customFormat="1" ht="24">
      <c r="A102" s="4" t="s">
        <v>1797</v>
      </c>
      <c r="B102" s="2">
        <f t="shared" si="3"/>
        <v>1492</v>
      </c>
      <c r="C102" s="2">
        <f t="shared" si="5"/>
        <v>1526</v>
      </c>
      <c r="D102" s="2">
        <v>35</v>
      </c>
      <c r="E102" s="4" t="s">
        <v>376</v>
      </c>
      <c r="F102" s="4" t="s">
        <v>385</v>
      </c>
      <c r="G102" s="2" t="s">
        <v>398</v>
      </c>
      <c r="I102" s="12">
        <v>255</v>
      </c>
      <c r="J102" s="2" t="str">
        <f>VLOOKUP(I102,'NSCC Reject Reason Codes'!$A$3:$B$615,2,FALSE)</f>
        <v>Address of Record Line 5 length invalid</v>
      </c>
    </row>
    <row r="103" spans="1:10" s="4" customFormat="1" ht="36">
      <c r="A103" s="4" t="s">
        <v>2021</v>
      </c>
      <c r="B103" s="2">
        <f t="shared" si="3"/>
        <v>1527</v>
      </c>
      <c r="C103" s="2">
        <f t="shared" si="5"/>
        <v>1537</v>
      </c>
      <c r="D103" s="2">
        <v>11</v>
      </c>
      <c r="E103" s="4" t="s">
        <v>376</v>
      </c>
      <c r="F103" s="4" t="s">
        <v>458</v>
      </c>
      <c r="G103" s="2" t="s">
        <v>1793</v>
      </c>
      <c r="I103" s="12">
        <v>93</v>
      </c>
      <c r="J103" s="2" t="str">
        <f>VLOOKUP(I103,'NSCC Reject Reason Codes'!$A$3:$B$615,2,FALSE)</f>
        <v>Zip missing/invalid</v>
      </c>
    </row>
    <row r="104" spans="1:10" s="4" customFormat="1" ht="36">
      <c r="A104" s="4" t="s">
        <v>1799</v>
      </c>
      <c r="B104" s="2">
        <f t="shared" si="3"/>
        <v>1538</v>
      </c>
      <c r="C104" s="2">
        <f t="shared" si="5"/>
        <v>1540</v>
      </c>
      <c r="D104" s="2">
        <v>3</v>
      </c>
      <c r="E104" s="4" t="s">
        <v>376</v>
      </c>
      <c r="F104" s="4" t="s">
        <v>458</v>
      </c>
      <c r="G104" s="2" t="s">
        <v>1814</v>
      </c>
      <c r="I104" s="12">
        <v>94</v>
      </c>
      <c r="J104" s="2" t="str">
        <f>VLOOKUP(I104,'NSCC Reject Reason Codes'!$A$3:$B$615,2,FALSE)</f>
        <v>Country missing/invalid</v>
      </c>
    </row>
    <row r="105" spans="1:10" s="4" customFormat="1" ht="12">
      <c r="A105" s="4" t="s">
        <v>1801</v>
      </c>
      <c r="B105" s="2">
        <f t="shared" si="3"/>
        <v>1541</v>
      </c>
      <c r="C105" s="2">
        <f t="shared" si="5"/>
        <v>1556</v>
      </c>
      <c r="D105" s="2">
        <v>16</v>
      </c>
      <c r="E105" s="4" t="s">
        <v>376</v>
      </c>
      <c r="F105" s="4" t="s">
        <v>385</v>
      </c>
      <c r="G105" s="4" t="s">
        <v>1786</v>
      </c>
      <c r="I105" s="12">
        <v>257</v>
      </c>
      <c r="J105" s="2" t="str">
        <f>VLOOKUP(I105,'NSCC Reject Reason Codes'!$A$3:$B$615,2,FALSE)</f>
        <v>Phone Number length invalid</v>
      </c>
    </row>
    <row r="106" spans="1:10" s="4" customFormat="1" ht="135" customHeight="1">
      <c r="A106" s="4" t="s">
        <v>1802</v>
      </c>
      <c r="B106" s="2">
        <f t="shared" si="3"/>
        <v>1557</v>
      </c>
      <c r="C106" s="2">
        <f t="shared" si="5"/>
        <v>1656</v>
      </c>
      <c r="D106" s="2">
        <v>100</v>
      </c>
      <c r="E106" s="4" t="s">
        <v>376</v>
      </c>
      <c r="F106" s="2" t="s">
        <v>2022</v>
      </c>
      <c r="G106" s="2" t="s">
        <v>2023</v>
      </c>
      <c r="I106" s="12">
        <v>258</v>
      </c>
      <c r="J106" s="2" t="str">
        <f>VLOOKUP(I106,'NSCC Reject Reason Codes'!$A$3:$B$615,2,FALSE)</f>
        <v>Email Address length invalid</v>
      </c>
    </row>
    <row r="107" spans="1:10" s="4" customFormat="1" ht="204">
      <c r="A107" s="4" t="s">
        <v>1803</v>
      </c>
      <c r="B107" s="2">
        <f t="shared" si="3"/>
        <v>1657</v>
      </c>
      <c r="C107" s="2">
        <f t="shared" si="5"/>
        <v>1658</v>
      </c>
      <c r="D107" s="2">
        <v>2</v>
      </c>
      <c r="E107" s="4" t="s">
        <v>376</v>
      </c>
      <c r="F107" s="4" t="s">
        <v>458</v>
      </c>
      <c r="G107" s="2" t="s">
        <v>2024</v>
      </c>
      <c r="I107" s="12">
        <v>91</v>
      </c>
      <c r="J107" s="2" t="str">
        <f>VLOOKUP(I107,'NSCC Reject Reason Codes'!$A$3:$B$615,2,FALSE)</f>
        <v>Address Type missing/invalid</v>
      </c>
    </row>
    <row r="108" spans="1:10" s="4" customFormat="1" ht="36">
      <c r="A108" s="4" t="s">
        <v>1805</v>
      </c>
      <c r="B108" s="2">
        <f t="shared" si="3"/>
        <v>1659</v>
      </c>
      <c r="C108" s="2">
        <f t="shared" si="5"/>
        <v>1693</v>
      </c>
      <c r="D108" s="2">
        <v>35</v>
      </c>
      <c r="E108" s="4" t="s">
        <v>376</v>
      </c>
      <c r="F108" s="4" t="s">
        <v>458</v>
      </c>
      <c r="G108" s="2" t="s">
        <v>1793</v>
      </c>
      <c r="I108" s="12">
        <v>92</v>
      </c>
      <c r="J108" s="2" t="str">
        <f>VLOOKUP(I108,'NSCC Reject Reason Codes'!$A$3:$B$615,2,FALSE)</f>
        <v>Address of Record Line1 missing</v>
      </c>
    </row>
    <row r="109" spans="1:10" s="4" customFormat="1" ht="24">
      <c r="A109" s="4" t="s">
        <v>1807</v>
      </c>
      <c r="B109" s="2">
        <f t="shared" si="3"/>
        <v>1694</v>
      </c>
      <c r="C109" s="2">
        <f t="shared" si="5"/>
        <v>1728</v>
      </c>
      <c r="D109" s="2">
        <v>35</v>
      </c>
      <c r="E109" s="4" t="s">
        <v>376</v>
      </c>
      <c r="F109" s="4" t="s">
        <v>385</v>
      </c>
      <c r="G109" s="2" t="s">
        <v>398</v>
      </c>
      <c r="I109" s="12">
        <v>252</v>
      </c>
      <c r="J109" s="2" t="str">
        <f>VLOOKUP(I109,'NSCC Reject Reason Codes'!$A$3:$B$615,2,FALSE)</f>
        <v>Address of Record Line 2 length invalid</v>
      </c>
    </row>
    <row r="110" spans="1:10" s="4" customFormat="1" ht="24">
      <c r="A110" s="4" t="s">
        <v>1809</v>
      </c>
      <c r="B110" s="2">
        <f t="shared" si="3"/>
        <v>1729</v>
      </c>
      <c r="C110" s="2">
        <f t="shared" si="5"/>
        <v>1763</v>
      </c>
      <c r="D110" s="2">
        <v>35</v>
      </c>
      <c r="E110" s="4" t="s">
        <v>376</v>
      </c>
      <c r="F110" s="4" t="s">
        <v>385</v>
      </c>
      <c r="G110" s="2" t="s">
        <v>398</v>
      </c>
      <c r="I110" s="12">
        <v>253</v>
      </c>
      <c r="J110" s="2" t="str">
        <f>VLOOKUP(I110,'NSCC Reject Reason Codes'!$A$3:$B$615,2,FALSE)</f>
        <v>Address of Record Line 3 length invalid</v>
      </c>
    </row>
    <row r="111" spans="1:10" s="4" customFormat="1" ht="24">
      <c r="A111" s="4" t="s">
        <v>1810</v>
      </c>
      <c r="B111" s="2">
        <f t="shared" si="3"/>
        <v>1764</v>
      </c>
      <c r="C111" s="2">
        <f t="shared" si="5"/>
        <v>1798</v>
      </c>
      <c r="D111" s="2">
        <v>35</v>
      </c>
      <c r="E111" s="4" t="s">
        <v>376</v>
      </c>
      <c r="F111" s="4" t="s">
        <v>385</v>
      </c>
      <c r="G111" s="2" t="s">
        <v>398</v>
      </c>
      <c r="I111" s="12">
        <v>254</v>
      </c>
      <c r="J111" s="2" t="str">
        <f>VLOOKUP(I111,'NSCC Reject Reason Codes'!$A$3:$B$615,2,FALSE)</f>
        <v>Address of Record Line 4 length invalid</v>
      </c>
    </row>
    <row r="112" spans="1:10" s="4" customFormat="1" ht="24">
      <c r="A112" s="4" t="s">
        <v>1811</v>
      </c>
      <c r="B112" s="2">
        <f t="shared" si="3"/>
        <v>1799</v>
      </c>
      <c r="C112" s="2">
        <f t="shared" ref="C112:C143" si="6">$B112+$D112-1</f>
        <v>1833</v>
      </c>
      <c r="D112" s="2">
        <v>35</v>
      </c>
      <c r="E112" s="4" t="s">
        <v>376</v>
      </c>
      <c r="F112" s="4" t="s">
        <v>385</v>
      </c>
      <c r="G112" s="2" t="s">
        <v>398</v>
      </c>
      <c r="I112" s="12">
        <v>255</v>
      </c>
      <c r="J112" s="2" t="str">
        <f>VLOOKUP(I112,'NSCC Reject Reason Codes'!$A$3:$B$615,2,FALSE)</f>
        <v>Address of Record Line 5 length invalid</v>
      </c>
    </row>
    <row r="113" spans="1:10" s="4" customFormat="1" ht="36">
      <c r="A113" s="4" t="s">
        <v>2025</v>
      </c>
      <c r="B113" s="2">
        <f t="shared" si="3"/>
        <v>1834</v>
      </c>
      <c r="C113" s="2">
        <f t="shared" si="6"/>
        <v>1844</v>
      </c>
      <c r="D113" s="2">
        <v>11</v>
      </c>
      <c r="E113" s="4" t="s">
        <v>376</v>
      </c>
      <c r="F113" s="4" t="s">
        <v>458</v>
      </c>
      <c r="G113" s="2" t="s">
        <v>1793</v>
      </c>
      <c r="I113" s="12">
        <v>93</v>
      </c>
      <c r="J113" s="2" t="str">
        <f>VLOOKUP(I113,'NSCC Reject Reason Codes'!$A$3:$B$615,2,FALSE)</f>
        <v>Zip missing/invalid</v>
      </c>
    </row>
    <row r="114" spans="1:10" s="4" customFormat="1" ht="24">
      <c r="A114" s="4" t="s">
        <v>1813</v>
      </c>
      <c r="B114" s="2">
        <f t="shared" si="3"/>
        <v>1845</v>
      </c>
      <c r="C114" s="2">
        <f t="shared" si="6"/>
        <v>1847</v>
      </c>
      <c r="D114" s="2">
        <v>3</v>
      </c>
      <c r="E114" s="4" t="s">
        <v>376</v>
      </c>
      <c r="F114" s="4" t="s">
        <v>458</v>
      </c>
      <c r="G114" s="2" t="s">
        <v>1837</v>
      </c>
      <c r="I114" s="12">
        <v>94</v>
      </c>
      <c r="J114" s="2" t="str">
        <f>VLOOKUP(I114,'NSCC Reject Reason Codes'!$A$3:$B$615,2,FALSE)</f>
        <v>Country missing/invalid</v>
      </c>
    </row>
    <row r="115" spans="1:10" s="4" customFormat="1" ht="12">
      <c r="A115" s="4" t="s">
        <v>1815</v>
      </c>
      <c r="B115" s="2">
        <f t="shared" si="3"/>
        <v>1848</v>
      </c>
      <c r="C115" s="2">
        <f t="shared" si="6"/>
        <v>1863</v>
      </c>
      <c r="D115" s="2">
        <v>16</v>
      </c>
      <c r="E115" s="4" t="s">
        <v>376</v>
      </c>
      <c r="F115" s="4" t="s">
        <v>385</v>
      </c>
      <c r="G115" s="4" t="s">
        <v>1786</v>
      </c>
      <c r="I115" s="12">
        <v>257</v>
      </c>
      <c r="J115" s="2" t="str">
        <f>VLOOKUP(I115,'NSCC Reject Reason Codes'!$A$3:$B$615,2,FALSE)</f>
        <v>Phone Number length invalid</v>
      </c>
    </row>
    <row r="116" spans="1:10" s="4" customFormat="1" ht="60">
      <c r="A116" s="4" t="s">
        <v>1816</v>
      </c>
      <c r="B116" s="2">
        <f t="shared" si="3"/>
        <v>1864</v>
      </c>
      <c r="C116" s="2">
        <f t="shared" si="6"/>
        <v>1963</v>
      </c>
      <c r="D116" s="2">
        <v>100</v>
      </c>
      <c r="E116" s="4" t="s">
        <v>376</v>
      </c>
      <c r="F116" s="2" t="s">
        <v>2022</v>
      </c>
      <c r="G116" s="2" t="s">
        <v>2023</v>
      </c>
      <c r="I116" s="12">
        <v>258</v>
      </c>
      <c r="J116" s="2" t="str">
        <f>VLOOKUP(I116,'NSCC Reject Reason Codes'!$A$3:$B$615,2,FALSE)</f>
        <v>Email Address length invalid</v>
      </c>
    </row>
    <row r="117" spans="1:10" s="4" customFormat="1" ht="204">
      <c r="A117" s="4" t="s">
        <v>1817</v>
      </c>
      <c r="B117" s="2">
        <f t="shared" si="3"/>
        <v>1964</v>
      </c>
      <c r="C117" s="2">
        <f t="shared" si="6"/>
        <v>1965</v>
      </c>
      <c r="D117" s="2">
        <v>2</v>
      </c>
      <c r="E117" s="4" t="s">
        <v>376</v>
      </c>
      <c r="F117" s="4" t="s">
        <v>458</v>
      </c>
      <c r="G117" s="2" t="s">
        <v>2026</v>
      </c>
      <c r="I117" s="12">
        <v>91</v>
      </c>
      <c r="J117" s="2" t="str">
        <f>VLOOKUP(I117,'NSCC Reject Reason Codes'!$A$3:$B$615,2,FALSE)</f>
        <v>Address Type missing/invalid</v>
      </c>
    </row>
    <row r="118" spans="1:10" s="4" customFormat="1" ht="36">
      <c r="A118" s="4" t="s">
        <v>1819</v>
      </c>
      <c r="B118" s="2">
        <f t="shared" si="3"/>
        <v>1966</v>
      </c>
      <c r="C118" s="2">
        <f t="shared" si="6"/>
        <v>2000</v>
      </c>
      <c r="D118" s="2">
        <v>35</v>
      </c>
      <c r="E118" s="4" t="s">
        <v>376</v>
      </c>
      <c r="F118" s="4" t="s">
        <v>458</v>
      </c>
      <c r="G118" s="2" t="s">
        <v>1793</v>
      </c>
      <c r="I118" s="12">
        <v>92</v>
      </c>
      <c r="J118" s="2" t="str">
        <f>VLOOKUP(I118,'NSCC Reject Reason Codes'!$A$3:$B$615,2,FALSE)</f>
        <v>Address of Record Line1 missing</v>
      </c>
    </row>
    <row r="119" spans="1:10" s="4" customFormat="1" ht="24">
      <c r="A119" s="4" t="s">
        <v>1820</v>
      </c>
      <c r="B119" s="2">
        <f t="shared" si="3"/>
        <v>2001</v>
      </c>
      <c r="C119" s="2">
        <f t="shared" si="6"/>
        <v>2035</v>
      </c>
      <c r="D119" s="2">
        <v>35</v>
      </c>
      <c r="E119" s="4" t="s">
        <v>376</v>
      </c>
      <c r="F119" s="4" t="s">
        <v>385</v>
      </c>
      <c r="G119" s="2" t="s">
        <v>398</v>
      </c>
      <c r="I119" s="12">
        <v>252</v>
      </c>
      <c r="J119" s="2" t="str">
        <f>VLOOKUP(I119,'NSCC Reject Reason Codes'!$A$3:$B$615,2,FALSE)</f>
        <v>Address of Record Line 2 length invalid</v>
      </c>
    </row>
    <row r="120" spans="1:10" s="4" customFormat="1" ht="24">
      <c r="A120" s="4" t="s">
        <v>1821</v>
      </c>
      <c r="B120" s="2">
        <f t="shared" si="3"/>
        <v>2036</v>
      </c>
      <c r="C120" s="2">
        <f t="shared" si="6"/>
        <v>2070</v>
      </c>
      <c r="D120" s="2">
        <v>35</v>
      </c>
      <c r="E120" s="4" t="s">
        <v>376</v>
      </c>
      <c r="F120" s="4" t="s">
        <v>385</v>
      </c>
      <c r="G120" s="2" t="s">
        <v>398</v>
      </c>
      <c r="I120" s="12">
        <v>253</v>
      </c>
      <c r="J120" s="2" t="str">
        <f>VLOOKUP(I120,'NSCC Reject Reason Codes'!$A$3:$B$615,2,FALSE)</f>
        <v>Address of Record Line 3 length invalid</v>
      </c>
    </row>
    <row r="121" spans="1:10" s="4" customFormat="1" ht="24">
      <c r="A121" s="4" t="s">
        <v>1822</v>
      </c>
      <c r="B121" s="2">
        <f t="shared" si="3"/>
        <v>2071</v>
      </c>
      <c r="C121" s="2">
        <f t="shared" si="6"/>
        <v>2105</v>
      </c>
      <c r="D121" s="2">
        <v>35</v>
      </c>
      <c r="E121" s="4" t="s">
        <v>376</v>
      </c>
      <c r="F121" s="4" t="s">
        <v>385</v>
      </c>
      <c r="G121" s="2" t="s">
        <v>398</v>
      </c>
      <c r="I121" s="12">
        <v>254</v>
      </c>
      <c r="J121" s="2" t="str">
        <f>VLOOKUP(I121,'NSCC Reject Reason Codes'!$A$3:$B$615,2,FALSE)</f>
        <v>Address of Record Line 4 length invalid</v>
      </c>
    </row>
    <row r="122" spans="1:10" s="4" customFormat="1" ht="24">
      <c r="A122" s="4" t="s">
        <v>1823</v>
      </c>
      <c r="B122" s="2">
        <f t="shared" ref="B122:B157" si="7">$C121+1</f>
        <v>2106</v>
      </c>
      <c r="C122" s="2">
        <f t="shared" si="6"/>
        <v>2140</v>
      </c>
      <c r="D122" s="2">
        <v>35</v>
      </c>
      <c r="E122" s="4" t="s">
        <v>376</v>
      </c>
      <c r="F122" s="4" t="s">
        <v>385</v>
      </c>
      <c r="G122" s="2" t="s">
        <v>398</v>
      </c>
      <c r="I122" s="12">
        <v>255</v>
      </c>
      <c r="J122" s="2" t="str">
        <f>VLOOKUP(I122,'NSCC Reject Reason Codes'!$A$3:$B$615,2,FALSE)</f>
        <v>Address of Record Line 5 length invalid</v>
      </c>
    </row>
    <row r="123" spans="1:10" s="4" customFormat="1" ht="36">
      <c r="A123" s="4" t="s">
        <v>2027</v>
      </c>
      <c r="B123" s="2">
        <f t="shared" si="7"/>
        <v>2141</v>
      </c>
      <c r="C123" s="2">
        <f t="shared" si="6"/>
        <v>2151</v>
      </c>
      <c r="D123" s="2">
        <v>11</v>
      </c>
      <c r="E123" s="4" t="s">
        <v>376</v>
      </c>
      <c r="F123" s="4" t="s">
        <v>458</v>
      </c>
      <c r="G123" s="2" t="s">
        <v>1793</v>
      </c>
      <c r="I123" s="12">
        <v>93</v>
      </c>
      <c r="J123" s="2" t="str">
        <f>VLOOKUP(I123,'NSCC Reject Reason Codes'!$A$3:$B$615,2,FALSE)</f>
        <v>Zip missing/invalid</v>
      </c>
    </row>
    <row r="124" spans="1:10" s="4" customFormat="1" ht="24">
      <c r="A124" s="4" t="s">
        <v>1825</v>
      </c>
      <c r="B124" s="2">
        <f t="shared" si="7"/>
        <v>2152</v>
      </c>
      <c r="C124" s="2">
        <f t="shared" si="6"/>
        <v>2154</v>
      </c>
      <c r="D124" s="2">
        <v>3</v>
      </c>
      <c r="E124" s="4" t="s">
        <v>376</v>
      </c>
      <c r="F124" s="4" t="s">
        <v>458</v>
      </c>
      <c r="G124" s="2" t="s">
        <v>1837</v>
      </c>
      <c r="I124" s="12">
        <v>94</v>
      </c>
      <c r="J124" s="2" t="str">
        <f>VLOOKUP(I124,'NSCC Reject Reason Codes'!$A$3:$B$615,2,FALSE)</f>
        <v>Country missing/invalid</v>
      </c>
    </row>
    <row r="125" spans="1:10" s="4" customFormat="1" ht="12">
      <c r="A125" s="4" t="s">
        <v>1826</v>
      </c>
      <c r="B125" s="2">
        <f t="shared" si="7"/>
        <v>2155</v>
      </c>
      <c r="C125" s="2">
        <f t="shared" si="6"/>
        <v>2170</v>
      </c>
      <c r="D125" s="2">
        <v>16</v>
      </c>
      <c r="E125" s="4" t="s">
        <v>376</v>
      </c>
      <c r="F125" s="4" t="s">
        <v>385</v>
      </c>
      <c r="G125" s="4" t="s">
        <v>1786</v>
      </c>
      <c r="I125" s="12">
        <v>257</v>
      </c>
      <c r="J125" s="2" t="str">
        <f>VLOOKUP(I125,'NSCC Reject Reason Codes'!$A$3:$B$615,2,FALSE)</f>
        <v>Phone Number length invalid</v>
      </c>
    </row>
    <row r="126" spans="1:10" s="4" customFormat="1" ht="60">
      <c r="A126" s="4" t="s">
        <v>1827</v>
      </c>
      <c r="B126" s="2">
        <f t="shared" si="7"/>
        <v>2171</v>
      </c>
      <c r="C126" s="2">
        <f t="shared" si="6"/>
        <v>2270</v>
      </c>
      <c r="D126" s="2">
        <v>100</v>
      </c>
      <c r="E126" s="4" t="s">
        <v>376</v>
      </c>
      <c r="F126" s="2" t="s">
        <v>2022</v>
      </c>
      <c r="G126" s="2" t="s">
        <v>2023</v>
      </c>
      <c r="I126" s="12">
        <v>258</v>
      </c>
      <c r="J126" s="2" t="str">
        <f>VLOOKUP(I126,'NSCC Reject Reason Codes'!$A$3:$B$615,2,FALSE)</f>
        <v>Email Address length invalid</v>
      </c>
    </row>
    <row r="127" spans="1:10" s="4" customFormat="1" ht="192">
      <c r="A127" s="4" t="s">
        <v>1828</v>
      </c>
      <c r="B127" s="2">
        <f t="shared" si="7"/>
        <v>2271</v>
      </c>
      <c r="C127" s="2">
        <f t="shared" si="6"/>
        <v>2272</v>
      </c>
      <c r="D127" s="2">
        <v>2</v>
      </c>
      <c r="E127" s="4" t="s">
        <v>376</v>
      </c>
      <c r="F127" s="4" t="s">
        <v>458</v>
      </c>
      <c r="G127" s="2" t="s">
        <v>2028</v>
      </c>
      <c r="I127" s="12">
        <v>91</v>
      </c>
      <c r="J127" s="2" t="str">
        <f>VLOOKUP(I127,'NSCC Reject Reason Codes'!$A$3:$B$615,2,FALSE)</f>
        <v>Address Type missing/invalid</v>
      </c>
    </row>
    <row r="128" spans="1:10" s="4" customFormat="1" ht="36">
      <c r="A128" s="4" t="s">
        <v>1830</v>
      </c>
      <c r="B128" s="2">
        <f t="shared" si="7"/>
        <v>2273</v>
      </c>
      <c r="C128" s="2">
        <f t="shared" si="6"/>
        <v>2307</v>
      </c>
      <c r="D128" s="2">
        <v>35</v>
      </c>
      <c r="E128" s="4" t="s">
        <v>376</v>
      </c>
      <c r="F128" s="4" t="s">
        <v>458</v>
      </c>
      <c r="G128" s="2" t="s">
        <v>1793</v>
      </c>
      <c r="I128" s="12">
        <v>92</v>
      </c>
      <c r="J128" s="2" t="str">
        <f>VLOOKUP(I128,'NSCC Reject Reason Codes'!$A$3:$B$615,2,FALSE)</f>
        <v>Address of Record Line1 missing</v>
      </c>
    </row>
    <row r="129" spans="1:10" s="4" customFormat="1" ht="24">
      <c r="A129" s="4" t="s">
        <v>1831</v>
      </c>
      <c r="B129" s="2">
        <f t="shared" si="7"/>
        <v>2308</v>
      </c>
      <c r="C129" s="2">
        <f t="shared" si="6"/>
        <v>2342</v>
      </c>
      <c r="D129" s="2">
        <v>35</v>
      </c>
      <c r="E129" s="4" t="s">
        <v>376</v>
      </c>
      <c r="F129" s="4" t="s">
        <v>385</v>
      </c>
      <c r="G129" s="2" t="s">
        <v>398</v>
      </c>
      <c r="I129" s="12">
        <v>252</v>
      </c>
      <c r="J129" s="2" t="str">
        <f>VLOOKUP(I129,'NSCC Reject Reason Codes'!$A$3:$B$615,2,FALSE)</f>
        <v>Address of Record Line 2 length invalid</v>
      </c>
    </row>
    <row r="130" spans="1:10" s="4" customFormat="1" ht="24">
      <c r="A130" s="4" t="s">
        <v>1832</v>
      </c>
      <c r="B130" s="2">
        <f t="shared" si="7"/>
        <v>2343</v>
      </c>
      <c r="C130" s="2">
        <f t="shared" si="6"/>
        <v>2377</v>
      </c>
      <c r="D130" s="2">
        <v>35</v>
      </c>
      <c r="E130" s="4" t="s">
        <v>376</v>
      </c>
      <c r="F130" s="4" t="s">
        <v>385</v>
      </c>
      <c r="G130" s="2" t="s">
        <v>398</v>
      </c>
      <c r="I130" s="12">
        <v>253</v>
      </c>
      <c r="J130" s="2" t="str">
        <f>VLOOKUP(I130,'NSCC Reject Reason Codes'!$A$3:$B$615,2,FALSE)</f>
        <v>Address of Record Line 3 length invalid</v>
      </c>
    </row>
    <row r="131" spans="1:10" s="4" customFormat="1" ht="24">
      <c r="A131" s="4" t="s">
        <v>1833</v>
      </c>
      <c r="B131" s="2">
        <f t="shared" si="7"/>
        <v>2378</v>
      </c>
      <c r="C131" s="2">
        <f t="shared" si="6"/>
        <v>2412</v>
      </c>
      <c r="D131" s="2">
        <v>35</v>
      </c>
      <c r="E131" s="4" t="s">
        <v>376</v>
      </c>
      <c r="F131" s="4" t="s">
        <v>385</v>
      </c>
      <c r="G131" s="2" t="s">
        <v>398</v>
      </c>
      <c r="I131" s="12">
        <v>254</v>
      </c>
      <c r="J131" s="2" t="str">
        <f>VLOOKUP(I131,'NSCC Reject Reason Codes'!$A$3:$B$615,2,FALSE)</f>
        <v>Address of Record Line 4 length invalid</v>
      </c>
    </row>
    <row r="132" spans="1:10" s="4" customFormat="1" ht="24">
      <c r="A132" s="4" t="s">
        <v>1834</v>
      </c>
      <c r="B132" s="2">
        <f t="shared" si="7"/>
        <v>2413</v>
      </c>
      <c r="C132" s="2">
        <f t="shared" si="6"/>
        <v>2447</v>
      </c>
      <c r="D132" s="2">
        <v>35</v>
      </c>
      <c r="E132" s="4" t="s">
        <v>376</v>
      </c>
      <c r="F132" s="4" t="s">
        <v>385</v>
      </c>
      <c r="G132" s="2" t="s">
        <v>398</v>
      </c>
      <c r="I132" s="12">
        <v>255</v>
      </c>
      <c r="J132" s="2" t="str">
        <f>VLOOKUP(I132,'NSCC Reject Reason Codes'!$A$3:$B$615,2,FALSE)</f>
        <v>Address of Record Line 5 length invalid</v>
      </c>
    </row>
    <row r="133" spans="1:10" s="4" customFormat="1" ht="24">
      <c r="A133" s="4" t="s">
        <v>2029</v>
      </c>
      <c r="B133" s="2">
        <f t="shared" si="7"/>
        <v>2448</v>
      </c>
      <c r="C133" s="2">
        <f t="shared" si="6"/>
        <v>2458</v>
      </c>
      <c r="D133" s="2">
        <v>11</v>
      </c>
      <c r="E133" s="4" t="s">
        <v>376</v>
      </c>
      <c r="F133" s="4" t="s">
        <v>458</v>
      </c>
      <c r="G133" s="2" t="s">
        <v>2030</v>
      </c>
      <c r="I133" s="12">
        <v>93</v>
      </c>
      <c r="J133" s="2" t="str">
        <f>VLOOKUP(I133,'NSCC Reject Reason Codes'!$A$3:$B$615,2,FALSE)</f>
        <v>Zip missing/invalid</v>
      </c>
    </row>
    <row r="134" spans="1:10" s="4" customFormat="1" ht="24">
      <c r="A134" s="4" t="s">
        <v>1836</v>
      </c>
      <c r="B134" s="2">
        <f t="shared" si="7"/>
        <v>2459</v>
      </c>
      <c r="C134" s="2">
        <f t="shared" si="6"/>
        <v>2461</v>
      </c>
      <c r="D134" s="2">
        <v>3</v>
      </c>
      <c r="E134" s="4" t="s">
        <v>376</v>
      </c>
      <c r="F134" s="4" t="s">
        <v>458</v>
      </c>
      <c r="G134" s="2" t="s">
        <v>1800</v>
      </c>
      <c r="I134" s="12">
        <v>94</v>
      </c>
      <c r="J134" s="2" t="str">
        <f>VLOOKUP(I134,'NSCC Reject Reason Codes'!$A$3:$B$615,2,FALSE)</f>
        <v>Country missing/invalid</v>
      </c>
    </row>
    <row r="135" spans="1:10" s="4" customFormat="1" ht="12">
      <c r="A135" s="4" t="s">
        <v>1838</v>
      </c>
      <c r="B135" s="2">
        <f t="shared" si="7"/>
        <v>2462</v>
      </c>
      <c r="C135" s="2">
        <f t="shared" si="6"/>
        <v>2477</v>
      </c>
      <c r="D135" s="2">
        <v>16</v>
      </c>
      <c r="E135" s="4" t="s">
        <v>376</v>
      </c>
      <c r="F135" s="4" t="s">
        <v>385</v>
      </c>
      <c r="G135" s="4" t="s">
        <v>1786</v>
      </c>
      <c r="I135" s="12">
        <v>257</v>
      </c>
      <c r="J135" s="2" t="str">
        <f>VLOOKUP(I135,'NSCC Reject Reason Codes'!$A$3:$B$615,2,FALSE)</f>
        <v>Phone Number length invalid</v>
      </c>
    </row>
    <row r="136" spans="1:10" s="4" customFormat="1" ht="60">
      <c r="A136" s="4" t="s">
        <v>1839</v>
      </c>
      <c r="B136" s="2">
        <f t="shared" si="7"/>
        <v>2478</v>
      </c>
      <c r="C136" s="2">
        <f t="shared" si="6"/>
        <v>2577</v>
      </c>
      <c r="D136" s="2">
        <v>100</v>
      </c>
      <c r="E136" s="4" t="s">
        <v>376</v>
      </c>
      <c r="F136" s="2" t="s">
        <v>2022</v>
      </c>
      <c r="G136" s="2" t="s">
        <v>2023</v>
      </c>
      <c r="I136" s="12">
        <v>258</v>
      </c>
      <c r="J136" s="2" t="str">
        <f>VLOOKUP(I136,'NSCC Reject Reason Codes'!$A$3:$B$615,2,FALSE)</f>
        <v>Email Address length invalid</v>
      </c>
    </row>
    <row r="137" spans="1:10" s="4" customFormat="1" ht="60">
      <c r="A137" s="4" t="s">
        <v>1634</v>
      </c>
      <c r="B137" s="2">
        <f t="shared" si="7"/>
        <v>2578</v>
      </c>
      <c r="C137" s="2">
        <f t="shared" si="6"/>
        <v>2578</v>
      </c>
      <c r="D137" s="2">
        <v>1</v>
      </c>
      <c r="E137" s="4" t="s">
        <v>376</v>
      </c>
      <c r="F137" s="4" t="s">
        <v>458</v>
      </c>
      <c r="G137" s="2" t="s">
        <v>2031</v>
      </c>
      <c r="H137" s="11" t="s">
        <v>1840</v>
      </c>
      <c r="I137" s="12">
        <v>397</v>
      </c>
      <c r="J137" s="2" t="str">
        <f>VLOOKUP(I137,'NSCC Reject Reason Codes'!$A$3:$B$615,2,FALSE)</f>
        <v xml:space="preserve">Erisa Eligible Indicator missing/invalid  </v>
      </c>
    </row>
    <row r="138" spans="1:10" s="4" customFormat="1" ht="36">
      <c r="A138" s="4" t="s">
        <v>1636</v>
      </c>
      <c r="B138" s="2">
        <f t="shared" si="7"/>
        <v>2579</v>
      </c>
      <c r="C138" s="2">
        <f t="shared" si="6"/>
        <v>2584</v>
      </c>
      <c r="D138" s="2">
        <v>6</v>
      </c>
      <c r="E138" s="4" t="s">
        <v>374</v>
      </c>
      <c r="F138" s="4" t="s">
        <v>458</v>
      </c>
      <c r="G138" s="2" t="s">
        <v>2032</v>
      </c>
      <c r="H138" s="11" t="s">
        <v>1637</v>
      </c>
      <c r="I138" s="12">
        <v>398</v>
      </c>
      <c r="J138" s="2" t="str">
        <f>VLOOKUP(I138,'NSCC Reject Reason Codes'!$A$3:$B$615,2,FALSE)</f>
        <v xml:space="preserve">Erisa Percentage missing/invalid  </v>
      </c>
    </row>
    <row r="139" spans="1:10" s="4" customFormat="1" ht="48">
      <c r="A139" s="4" t="s">
        <v>2033</v>
      </c>
      <c r="B139" s="2">
        <f t="shared" si="7"/>
        <v>2585</v>
      </c>
      <c r="C139" s="2">
        <f t="shared" si="6"/>
        <v>2585</v>
      </c>
      <c r="D139" s="2">
        <v>1</v>
      </c>
      <c r="E139" s="4" t="s">
        <v>376</v>
      </c>
      <c r="F139" s="4" t="s">
        <v>458</v>
      </c>
      <c r="G139" s="2" t="s">
        <v>2031</v>
      </c>
      <c r="H139" s="11" t="s">
        <v>1639</v>
      </c>
      <c r="I139" s="12">
        <v>399</v>
      </c>
      <c r="J139" s="2" t="str">
        <f>VLOOKUP(I139,'NSCC Reject Reason Codes'!$A$3:$B$615,2,FALSE)</f>
        <v xml:space="preserve">Erisa Pre-certified missing/invalid  </v>
      </c>
    </row>
    <row r="140" spans="1:10" s="4" customFormat="1" ht="12">
      <c r="A140" s="2" t="s">
        <v>1844</v>
      </c>
      <c r="B140" s="2">
        <f t="shared" si="7"/>
        <v>2586</v>
      </c>
      <c r="C140" s="2">
        <f t="shared" si="6"/>
        <v>2620</v>
      </c>
      <c r="D140" s="2">
        <v>35</v>
      </c>
      <c r="E140" s="2" t="s">
        <v>376</v>
      </c>
      <c r="F140" s="2" t="s">
        <v>385</v>
      </c>
      <c r="G140" s="2" t="s">
        <v>398</v>
      </c>
      <c r="H140" s="2" t="s">
        <v>1729</v>
      </c>
      <c r="I140" s="12">
        <v>87</v>
      </c>
      <c r="J140" s="2" t="str">
        <f>VLOOKUP(I140,'NSCC Reject Reason Codes'!$A$3:$B$615,2,FALSE)</f>
        <v>Joint Owner Name missing</v>
      </c>
    </row>
    <row r="141" spans="1:10" s="4" customFormat="1" ht="24">
      <c r="A141" s="2" t="s">
        <v>2034</v>
      </c>
      <c r="B141" s="2">
        <f t="shared" si="7"/>
        <v>2621</v>
      </c>
      <c r="C141" s="2">
        <f t="shared" si="6"/>
        <v>2629</v>
      </c>
      <c r="D141" s="2">
        <v>9</v>
      </c>
      <c r="E141" s="2" t="s">
        <v>374</v>
      </c>
      <c r="F141" s="2" t="s">
        <v>385</v>
      </c>
      <c r="G141" s="193" t="s">
        <v>972</v>
      </c>
      <c r="H141" s="2" t="s">
        <v>1731</v>
      </c>
      <c r="I141" s="12">
        <v>88</v>
      </c>
      <c r="J141" s="2" t="str">
        <f>VLOOKUP(I141,'NSCC Reject Reason Codes'!$A$3:$B$615,2,FALSE)</f>
        <v>Joint Owner SSN Number invalid</v>
      </c>
    </row>
    <row r="142" spans="1:10" s="4" customFormat="1" ht="12">
      <c r="A142" s="2" t="s">
        <v>1846</v>
      </c>
      <c r="B142" s="2">
        <f t="shared" si="7"/>
        <v>2630</v>
      </c>
      <c r="C142" s="2">
        <f t="shared" si="6"/>
        <v>2637</v>
      </c>
      <c r="D142" s="2">
        <v>8</v>
      </c>
      <c r="E142" s="2" t="s">
        <v>374</v>
      </c>
      <c r="F142" s="2" t="s">
        <v>385</v>
      </c>
      <c r="G142" s="2" t="s">
        <v>450</v>
      </c>
      <c r="H142" s="2" t="s">
        <v>1733</v>
      </c>
      <c r="I142" s="12">
        <v>89</v>
      </c>
      <c r="J142" s="2" t="str">
        <f>VLOOKUP(I142,'NSCC Reject Reason Codes'!$A$3:$B$615,2,FALSE)</f>
        <v>Joint Owner DOB missing</v>
      </c>
    </row>
    <row r="143" spans="1:10" s="4" customFormat="1" ht="12">
      <c r="A143" s="2" t="s">
        <v>1847</v>
      </c>
      <c r="B143" s="2">
        <f t="shared" si="7"/>
        <v>2638</v>
      </c>
      <c r="C143" s="2">
        <f t="shared" si="6"/>
        <v>2672</v>
      </c>
      <c r="D143" s="2">
        <v>35</v>
      </c>
      <c r="E143" s="2" t="s">
        <v>376</v>
      </c>
      <c r="F143" s="2" t="s">
        <v>385</v>
      </c>
      <c r="G143" s="2" t="s">
        <v>398</v>
      </c>
      <c r="H143" s="2" t="s">
        <v>1729</v>
      </c>
      <c r="I143" s="12">
        <v>87</v>
      </c>
      <c r="J143" s="2" t="str">
        <f>VLOOKUP(I143,'NSCC Reject Reason Codes'!$A$3:$B$615,2,FALSE)</f>
        <v>Joint Owner Name missing</v>
      </c>
    </row>
    <row r="144" spans="1:10" s="4" customFormat="1" ht="24">
      <c r="A144" s="2" t="s">
        <v>2035</v>
      </c>
      <c r="B144" s="2">
        <f t="shared" si="7"/>
        <v>2673</v>
      </c>
      <c r="C144" s="2">
        <f t="shared" ref="C144:C160" si="8">$B144+$D144-1</f>
        <v>2681</v>
      </c>
      <c r="D144" s="2">
        <v>9</v>
      </c>
      <c r="E144" s="2" t="s">
        <v>374</v>
      </c>
      <c r="F144" s="2" t="s">
        <v>385</v>
      </c>
      <c r="G144" s="193" t="s">
        <v>972</v>
      </c>
      <c r="H144" s="2" t="s">
        <v>1731</v>
      </c>
      <c r="I144" s="12">
        <v>88</v>
      </c>
      <c r="J144" s="2" t="str">
        <f>VLOOKUP(I144,'NSCC Reject Reason Codes'!$A$3:$B$615,2,FALSE)</f>
        <v>Joint Owner SSN Number invalid</v>
      </c>
    </row>
    <row r="145" spans="1:10" s="4" customFormat="1" ht="12">
      <c r="A145" s="2" t="s">
        <v>1849</v>
      </c>
      <c r="B145" s="2">
        <f t="shared" si="7"/>
        <v>2682</v>
      </c>
      <c r="C145" s="2">
        <f t="shared" si="8"/>
        <v>2689</v>
      </c>
      <c r="D145" s="2">
        <v>8</v>
      </c>
      <c r="E145" s="2" t="s">
        <v>374</v>
      </c>
      <c r="F145" s="2" t="s">
        <v>385</v>
      </c>
      <c r="G145" s="2" t="s">
        <v>450</v>
      </c>
      <c r="H145" s="2" t="s">
        <v>1733</v>
      </c>
      <c r="I145" s="12">
        <v>89</v>
      </c>
      <c r="J145" s="2" t="str">
        <f>VLOOKUP(I145,'NSCC Reject Reason Codes'!$A$3:$B$615,2,FALSE)</f>
        <v>Joint Owner DOB missing</v>
      </c>
    </row>
    <row r="146" spans="1:10" s="4" customFormat="1" ht="12">
      <c r="A146" s="2" t="s">
        <v>1850</v>
      </c>
      <c r="B146" s="2">
        <f t="shared" si="7"/>
        <v>2690</v>
      </c>
      <c r="C146" s="2">
        <f t="shared" si="8"/>
        <v>2724</v>
      </c>
      <c r="D146" s="2">
        <v>35</v>
      </c>
      <c r="E146" s="2" t="s">
        <v>376</v>
      </c>
      <c r="F146" s="2" t="s">
        <v>385</v>
      </c>
      <c r="G146" s="2" t="s">
        <v>398</v>
      </c>
      <c r="H146" s="2" t="s">
        <v>1729</v>
      </c>
      <c r="I146" s="12">
        <v>87</v>
      </c>
      <c r="J146" s="2" t="str">
        <f>VLOOKUP(I146,'NSCC Reject Reason Codes'!$A$3:$B$615,2,FALSE)</f>
        <v>Joint Owner Name missing</v>
      </c>
    </row>
    <row r="147" spans="1:10" s="4" customFormat="1" ht="24">
      <c r="A147" s="2" t="s">
        <v>2036</v>
      </c>
      <c r="B147" s="2">
        <f t="shared" si="7"/>
        <v>2725</v>
      </c>
      <c r="C147" s="2">
        <f t="shared" si="8"/>
        <v>2733</v>
      </c>
      <c r="D147" s="2">
        <v>9</v>
      </c>
      <c r="E147" s="2" t="s">
        <v>374</v>
      </c>
      <c r="F147" s="2" t="s">
        <v>385</v>
      </c>
      <c r="G147" s="193" t="s">
        <v>972</v>
      </c>
      <c r="H147" s="2" t="s">
        <v>1731</v>
      </c>
      <c r="I147" s="12">
        <v>88</v>
      </c>
      <c r="J147" s="2" t="str">
        <f>VLOOKUP(I147,'NSCC Reject Reason Codes'!$A$3:$B$615,2,FALSE)</f>
        <v>Joint Owner SSN Number invalid</v>
      </c>
    </row>
    <row r="148" spans="1:10" s="4" customFormat="1" ht="12">
      <c r="A148" s="2" t="s">
        <v>1852</v>
      </c>
      <c r="B148" s="2">
        <f t="shared" si="7"/>
        <v>2734</v>
      </c>
      <c r="C148" s="2">
        <f t="shared" si="8"/>
        <v>2741</v>
      </c>
      <c r="D148" s="2">
        <v>8</v>
      </c>
      <c r="E148" s="2" t="s">
        <v>374</v>
      </c>
      <c r="F148" s="2" t="s">
        <v>385</v>
      </c>
      <c r="G148" s="2" t="s">
        <v>450</v>
      </c>
      <c r="H148" s="2" t="s">
        <v>1733</v>
      </c>
      <c r="I148" s="12">
        <v>89</v>
      </c>
      <c r="J148" s="2" t="str">
        <f>VLOOKUP(I148,'NSCC Reject Reason Codes'!$A$3:$B$615,2,FALSE)</f>
        <v>Joint Owner DOB missing</v>
      </c>
    </row>
    <row r="149" spans="1:10" s="4" customFormat="1" ht="12">
      <c r="A149" s="2" t="s">
        <v>1853</v>
      </c>
      <c r="B149" s="2">
        <f t="shared" si="7"/>
        <v>2742</v>
      </c>
      <c r="C149" s="2">
        <f t="shared" si="8"/>
        <v>2776</v>
      </c>
      <c r="D149" s="2">
        <v>35</v>
      </c>
      <c r="E149" s="2" t="s">
        <v>376</v>
      </c>
      <c r="F149" s="2" t="s">
        <v>385</v>
      </c>
      <c r="G149" s="2" t="s">
        <v>398</v>
      </c>
      <c r="H149" s="2" t="s">
        <v>1729</v>
      </c>
      <c r="I149" s="12">
        <v>87</v>
      </c>
      <c r="J149" s="2" t="str">
        <f>VLOOKUP(I149,'NSCC Reject Reason Codes'!$A$3:$B$615,2,FALSE)</f>
        <v>Joint Owner Name missing</v>
      </c>
    </row>
    <row r="150" spans="1:10" s="4" customFormat="1" ht="24">
      <c r="A150" s="2" t="s">
        <v>2037</v>
      </c>
      <c r="B150" s="2">
        <f t="shared" si="7"/>
        <v>2777</v>
      </c>
      <c r="C150" s="2">
        <f t="shared" si="8"/>
        <v>2785</v>
      </c>
      <c r="D150" s="2">
        <v>9</v>
      </c>
      <c r="E150" s="2" t="s">
        <v>374</v>
      </c>
      <c r="F150" s="2" t="s">
        <v>385</v>
      </c>
      <c r="G150" s="193" t="s">
        <v>972</v>
      </c>
      <c r="H150" s="2" t="s">
        <v>1731</v>
      </c>
      <c r="I150" s="12">
        <v>88</v>
      </c>
      <c r="J150" s="2" t="str">
        <f>VLOOKUP(I150,'NSCC Reject Reason Codes'!$A$3:$B$615,2,FALSE)</f>
        <v>Joint Owner SSN Number invalid</v>
      </c>
    </row>
    <row r="151" spans="1:10" s="4" customFormat="1" ht="12">
      <c r="A151" s="2" t="s">
        <v>1855</v>
      </c>
      <c r="B151" s="2">
        <f t="shared" si="7"/>
        <v>2786</v>
      </c>
      <c r="C151" s="2">
        <f t="shared" si="8"/>
        <v>2793</v>
      </c>
      <c r="D151" s="2">
        <v>8</v>
      </c>
      <c r="E151" s="2" t="s">
        <v>374</v>
      </c>
      <c r="F151" s="2" t="s">
        <v>385</v>
      </c>
      <c r="G151" s="2" t="s">
        <v>450</v>
      </c>
      <c r="H151" s="2" t="s">
        <v>1733</v>
      </c>
      <c r="I151" s="12">
        <v>89</v>
      </c>
      <c r="J151" s="2" t="str">
        <f>VLOOKUP(I151,'NSCC Reject Reason Codes'!$A$3:$B$615,2,FALSE)</f>
        <v>Joint Owner DOB missing</v>
      </c>
    </row>
    <row r="152" spans="1:10" s="4" customFormat="1" ht="12">
      <c r="A152" s="2" t="s">
        <v>1856</v>
      </c>
      <c r="B152" s="2">
        <f t="shared" si="7"/>
        <v>2794</v>
      </c>
      <c r="C152" s="2">
        <f t="shared" si="8"/>
        <v>2828</v>
      </c>
      <c r="D152" s="2">
        <v>35</v>
      </c>
      <c r="E152" s="2" t="s">
        <v>376</v>
      </c>
      <c r="F152" s="2" t="s">
        <v>385</v>
      </c>
      <c r="G152" s="2" t="s">
        <v>398</v>
      </c>
      <c r="H152" s="2" t="s">
        <v>1729</v>
      </c>
      <c r="I152" s="12">
        <v>87</v>
      </c>
      <c r="J152" s="2" t="str">
        <f>VLOOKUP(I152,'NSCC Reject Reason Codes'!$A$3:$B$615,2,FALSE)</f>
        <v>Joint Owner Name missing</v>
      </c>
    </row>
    <row r="153" spans="1:10" s="4" customFormat="1" ht="24">
      <c r="A153" s="2" t="s">
        <v>2038</v>
      </c>
      <c r="B153" s="2">
        <f t="shared" si="7"/>
        <v>2829</v>
      </c>
      <c r="C153" s="2">
        <f t="shared" si="8"/>
        <v>2837</v>
      </c>
      <c r="D153" s="2">
        <v>9</v>
      </c>
      <c r="E153" s="2" t="s">
        <v>374</v>
      </c>
      <c r="F153" s="2" t="s">
        <v>385</v>
      </c>
      <c r="G153" s="193" t="s">
        <v>972</v>
      </c>
      <c r="H153" s="2" t="s">
        <v>1731</v>
      </c>
      <c r="I153" s="12">
        <v>88</v>
      </c>
      <c r="J153" s="2" t="str">
        <f>VLOOKUP(I153,'NSCC Reject Reason Codes'!$A$3:$B$615,2,FALSE)</f>
        <v>Joint Owner SSN Number invalid</v>
      </c>
    </row>
    <row r="154" spans="1:10" s="4" customFormat="1" ht="12">
      <c r="A154" s="2" t="s">
        <v>1858</v>
      </c>
      <c r="B154" s="2">
        <f t="shared" si="7"/>
        <v>2838</v>
      </c>
      <c r="C154" s="2">
        <f t="shared" si="8"/>
        <v>2845</v>
      </c>
      <c r="D154" s="2">
        <v>8</v>
      </c>
      <c r="E154" s="2" t="s">
        <v>374</v>
      </c>
      <c r="F154" s="2" t="s">
        <v>385</v>
      </c>
      <c r="G154" s="2" t="s">
        <v>450</v>
      </c>
      <c r="H154" s="2" t="s">
        <v>1733</v>
      </c>
      <c r="I154" s="12">
        <v>89</v>
      </c>
      <c r="J154" s="2" t="str">
        <f>VLOOKUP(I154,'NSCC Reject Reason Codes'!$A$3:$B$615,2,FALSE)</f>
        <v>Joint Owner DOB missing</v>
      </c>
    </row>
    <row r="155" spans="1:10" s="4" customFormat="1" ht="180">
      <c r="A155" s="2" t="s">
        <v>866</v>
      </c>
      <c r="B155" s="2">
        <f t="shared" si="7"/>
        <v>2846</v>
      </c>
      <c r="C155" s="2">
        <f t="shared" si="8"/>
        <v>2861</v>
      </c>
      <c r="D155" s="2">
        <v>16</v>
      </c>
      <c r="E155" s="2" t="s">
        <v>376</v>
      </c>
      <c r="F155" s="2" t="s">
        <v>458</v>
      </c>
      <c r="G155" s="2" t="s">
        <v>1081</v>
      </c>
      <c r="H155" s="11" t="s">
        <v>1082</v>
      </c>
      <c r="I155" s="10">
        <v>508</v>
      </c>
      <c r="J155" s="2" t="str">
        <f>VLOOKUP(I155,'NSCC Reject Reason Codes'!$A$3:$B$615,2,FALSE)</f>
        <v>Series NSCC Security Issue Number missing/invalid</v>
      </c>
    </row>
    <row r="156" spans="1:10" s="4" customFormat="1" ht="36">
      <c r="A156" s="2" t="s">
        <v>1766</v>
      </c>
      <c r="B156" s="2">
        <f t="shared" si="7"/>
        <v>2862</v>
      </c>
      <c r="C156" s="4">
        <f t="shared" si="8"/>
        <v>2886</v>
      </c>
      <c r="D156" s="4">
        <v>25</v>
      </c>
      <c r="E156" s="2" t="s">
        <v>376</v>
      </c>
      <c r="F156" s="4" t="s">
        <v>385</v>
      </c>
      <c r="G156" s="2" t="s">
        <v>398</v>
      </c>
      <c r="H156" s="2" t="s">
        <v>1767</v>
      </c>
      <c r="I156" s="10">
        <v>557</v>
      </c>
      <c r="J156" s="2" t="str">
        <f>VLOOKUP(I156,'NSCC Reject Reason Codes'!$A$3:$B$615,2,FALSE)</f>
        <v>Global Intermediary Identification Number Invalid</v>
      </c>
    </row>
    <row r="157" spans="1:10" s="4" customFormat="1" ht="24">
      <c r="A157" s="4" t="s">
        <v>1768</v>
      </c>
      <c r="B157" s="2">
        <f t="shared" si="7"/>
        <v>2887</v>
      </c>
      <c r="C157" s="4">
        <f t="shared" si="8"/>
        <v>2911</v>
      </c>
      <c r="D157" s="4">
        <v>25</v>
      </c>
      <c r="E157" s="2" t="s">
        <v>376</v>
      </c>
      <c r="F157" s="4" t="s">
        <v>385</v>
      </c>
      <c r="G157" s="2" t="s">
        <v>398</v>
      </c>
      <c r="H157" s="2" t="s">
        <v>1769</v>
      </c>
      <c r="I157" s="10">
        <v>558</v>
      </c>
      <c r="J157" s="2" t="str">
        <f>VLOOKUP(I157,'NSCC Reject Reason Codes'!$A$3:$B$615,2,FALSE)</f>
        <v>Underlying Client's Foreign Tax ID Invalid</v>
      </c>
    </row>
    <row r="158" spans="1:10" s="4" customFormat="1" ht="120">
      <c r="A158" s="2" t="s">
        <v>1686</v>
      </c>
      <c r="B158" s="2">
        <f t="shared" ref="B158:B160" si="9">+$C157+1</f>
        <v>2912</v>
      </c>
      <c r="C158" s="2">
        <f t="shared" si="8"/>
        <v>2913</v>
      </c>
      <c r="D158" s="2">
        <v>2</v>
      </c>
      <c r="E158" s="2" t="s">
        <v>376</v>
      </c>
      <c r="F158" s="2" t="s">
        <v>385</v>
      </c>
      <c r="G158" s="125" t="s">
        <v>1862</v>
      </c>
      <c r="H158" s="2"/>
      <c r="I158" s="12">
        <v>587</v>
      </c>
      <c r="J158" s="2" t="str">
        <f>VLOOKUP(I158,'NSCC Reject Reason Codes'!$A$3:$B$615,2,FALSE)</f>
        <v>Cost Basis Option invalid</v>
      </c>
    </row>
    <row r="159" spans="1:10" s="4" customFormat="1" ht="36">
      <c r="A159" s="4" t="s">
        <v>1863</v>
      </c>
      <c r="B159" s="2">
        <f t="shared" si="9"/>
        <v>2914</v>
      </c>
      <c r="C159" s="2">
        <f t="shared" si="8"/>
        <v>2933</v>
      </c>
      <c r="D159" s="4">
        <v>20</v>
      </c>
      <c r="E159" s="4" t="s">
        <v>376</v>
      </c>
      <c r="F159" s="4" t="s">
        <v>385</v>
      </c>
      <c r="G159" s="2" t="s">
        <v>956</v>
      </c>
      <c r="H159" s="125" t="s">
        <v>1864</v>
      </c>
      <c r="I159" s="12">
        <v>467</v>
      </c>
      <c r="J159" s="2" t="str">
        <f>VLOOKUP(I159,'NSCC Reject Reason Codes'!$A$3:$B$615,2,FALSE)</f>
        <v>TPA Investor ID invalid</v>
      </c>
    </row>
    <row r="160" spans="1:10" s="4" customFormat="1" ht="180">
      <c r="A160" s="110" t="s">
        <v>1865</v>
      </c>
      <c r="B160" s="2">
        <f t="shared" si="9"/>
        <v>2934</v>
      </c>
      <c r="C160" s="2">
        <f t="shared" si="8"/>
        <v>2935</v>
      </c>
      <c r="D160" s="4">
        <v>2</v>
      </c>
      <c r="E160" s="4" t="s">
        <v>376</v>
      </c>
      <c r="F160" s="4" t="s">
        <v>458</v>
      </c>
      <c r="G160" s="110" t="s">
        <v>1866</v>
      </c>
      <c r="H160" s="110" t="s">
        <v>1867</v>
      </c>
      <c r="I160" s="12">
        <v>468</v>
      </c>
      <c r="J160" s="2" t="str">
        <f>VLOOKUP(I160,'NSCC Reject Reason Codes'!$A$3:$B$615,2,FALSE)</f>
        <v>TPA Company missing/invalid</v>
      </c>
    </row>
  </sheetData>
  <autoFilter ref="A2:J1847" xr:uid="{00000000-0001-0000-1100-000000000000}"/>
  <customSheetViews>
    <customSheetView guid="{EE821439-75E3-4A63-A3B6-BCBD88C611ED}" scale="90" showPageBreaks="1" fitToPage="1">
      <pane xSplit="1" ySplit="2" topLeftCell="B3" activePane="bottomRight" state="frozenSplit"/>
      <selection pane="bottomRight"/>
      <rowBreaks count="2" manualBreakCount="2">
        <brk id="17" max="16383" man="1"/>
        <brk id="49" max="16383" man="1"/>
      </rowBreaks>
      <pageMargins left="0" right="0" top="0" bottom="0" header="0" footer="0"/>
      <printOptions horizontalCentered="1" gridLines="1"/>
      <pageSetup paperSize="5" scale="90" fitToHeight="100" orientation="landscape" r:id="rId1"/>
      <headerFooter alignWithMargins="0">
        <oddHeader>&amp;C&amp;A</oddHeader>
        <oddFooter>&amp;L&amp;A&amp;C&amp;P</oddFooter>
      </headerFooter>
    </customSheetView>
    <customSheetView guid="{D7F7BEE5-BE09-43B7-BD73-E69A29CFAB86}" fitToPage="1">
      <pane xSplit="1" ySplit="1" topLeftCell="B41" activePane="bottomRight" state="frozenSplit"/>
      <selection pane="bottomRight" activeCell="F129" sqref="F129"/>
      <rowBreaks count="3" manualBreakCount="3">
        <brk id="16" max="16383" man="1"/>
        <brk id="31" max="16383" man="1"/>
        <brk id="50" max="16383" man="1"/>
      </rowBreaks>
      <pageMargins left="0" right="0" top="0" bottom="0" header="0" footer="0"/>
      <printOptions horizontalCentered="1" gridLines="1"/>
      <pageSetup paperSize="5" scale="89" fitToHeight="100" orientation="landscape" r:id="rId2"/>
      <headerFooter alignWithMargins="0">
        <oddHeader>&amp;C&amp;A</oddHeader>
        <oddFooter>&amp;L&amp;A&amp;C&amp;P</oddFooter>
      </headerFooter>
    </customSheetView>
    <customSheetView guid="{02149C7A-8138-4D93-95DB-BA5C87F38634}" showPageBreaks="1" fitToPage="1">
      <pane xSplit="1" ySplit="2" topLeftCell="B4" activePane="bottomRight" state="frozenSplit"/>
      <selection pane="bottomRight" activeCell="H13" sqref="H13"/>
      <rowBreaks count="2" manualBreakCount="2">
        <brk id="17" max="16383" man="1"/>
        <brk id="49" max="16383" man="1"/>
      </rowBreaks>
      <pageMargins left="0" right="0" top="0" bottom="0" header="0" footer="0"/>
      <printOptions horizontalCentered="1" gridLines="1"/>
      <pageSetup paperSize="5" scale="90" fitToHeight="100" orientation="landscape" r:id="rId3"/>
      <headerFooter alignWithMargins="0">
        <oddHeader>&amp;C&amp;A</oddHeader>
        <oddFooter>&amp;L&amp;A&amp;C&amp;P</oddFooter>
      </headerFooter>
    </customSheetView>
  </customSheetViews>
  <phoneticPr fontId="1" type="noConversion"/>
  <hyperlinks>
    <hyperlink ref="B1" location="'Table of Contents'!A1" display="T.O.C" xr:uid="{00000000-0004-0000-1100-000000000000}"/>
    <hyperlink ref="G37" location="'Account Types'!A1" display="'Account Types'!A1" xr:uid="{00000000-0004-0000-1100-000001000000}"/>
    <hyperlink ref="G63" location="'Backup Withholding Indicators'!A1" display="See tab 'Backup Withholding Indicators'" xr:uid="{00000000-0004-0000-1100-000002000000}"/>
  </hyperlinks>
  <printOptions horizontalCentered="1" gridLines="1"/>
  <pageMargins left="0.25" right="0.25" top="0.75" bottom="0.75" header="0.25" footer="0.25"/>
  <pageSetup paperSize="5" scale="95" fitToHeight="100" orientation="landscape" r:id="rId4"/>
  <headerFooter alignWithMargins="0">
    <oddHeader>&amp;C&amp;A</oddHeader>
    <oddFooter>&amp;C&amp;P&amp;L&amp;"Arial"&amp;10&amp;K000000&amp;A_x000D_&amp;1#&amp;"Arial"&amp;10&amp;K737373DTCC Public (White)</oddFooter>
  </headerFooter>
  <rowBreaks count="2" manualBreakCount="2">
    <brk id="17" max="16383" man="1"/>
    <brk id="58" max="16383" man="1"/>
  </rowBreaks>
  <ignoredErrors>
    <ignoredError sqref="G76" numberStoredAsText="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41"/>
  <dimension ref="A1:A26"/>
  <sheetViews>
    <sheetView workbookViewId="0"/>
  </sheetViews>
  <sheetFormatPr defaultRowHeight="12.75"/>
  <cols>
    <col min="1" max="1" width="102.7109375" style="143" customWidth="1"/>
  </cols>
  <sheetData>
    <row r="1" spans="1:1" ht="15.75">
      <c r="A1" s="144" t="s">
        <v>22</v>
      </c>
    </row>
    <row r="2" spans="1:1">
      <c r="A2" s="139" t="s">
        <v>2039</v>
      </c>
    </row>
    <row r="3" spans="1:1">
      <c r="A3" s="140" t="s">
        <v>2040</v>
      </c>
    </row>
    <row r="4" spans="1:1">
      <c r="A4" s="141" t="s">
        <v>2041</v>
      </c>
    </row>
    <row r="5" spans="1:1">
      <c r="A5" s="141" t="s">
        <v>2042</v>
      </c>
    </row>
    <row r="6" spans="1:1">
      <c r="A6" s="141" t="s">
        <v>2043</v>
      </c>
    </row>
    <row r="7" spans="1:1">
      <c r="A7" s="141" t="s">
        <v>2044</v>
      </c>
    </row>
    <row r="8" spans="1:1">
      <c r="A8" s="141" t="s">
        <v>2045</v>
      </c>
    </row>
    <row r="9" spans="1:1" ht="24">
      <c r="A9" s="141" t="s">
        <v>2046</v>
      </c>
    </row>
    <row r="10" spans="1:1">
      <c r="A10" s="141" t="s">
        <v>2047</v>
      </c>
    </row>
    <row r="11" spans="1:1">
      <c r="A11" s="141" t="s">
        <v>2048</v>
      </c>
    </row>
    <row r="12" spans="1:1">
      <c r="A12" s="142" t="s">
        <v>2049</v>
      </c>
    </row>
    <row r="13" spans="1:1">
      <c r="A13" s="139" t="s">
        <v>2050</v>
      </c>
    </row>
    <row r="14" spans="1:1">
      <c r="A14" s="140" t="s">
        <v>2051</v>
      </c>
    </row>
    <row r="15" spans="1:1">
      <c r="A15" s="141" t="s">
        <v>2052</v>
      </c>
    </row>
    <row r="16" spans="1:1">
      <c r="A16" s="141" t="s">
        <v>2053</v>
      </c>
    </row>
    <row r="17" spans="1:1">
      <c r="A17" s="141" t="s">
        <v>2054</v>
      </c>
    </row>
    <row r="18" spans="1:1">
      <c r="A18" s="141" t="s">
        <v>2055</v>
      </c>
    </row>
    <row r="19" spans="1:1">
      <c r="A19" s="141" t="s">
        <v>2056</v>
      </c>
    </row>
    <row r="20" spans="1:1">
      <c r="A20" s="141" t="s">
        <v>2057</v>
      </c>
    </row>
    <row r="21" spans="1:1">
      <c r="A21" s="141" t="s">
        <v>2058</v>
      </c>
    </row>
    <row r="22" spans="1:1">
      <c r="A22" s="141" t="s">
        <v>2059</v>
      </c>
    </row>
    <row r="23" spans="1:1">
      <c r="A23" s="141" t="s">
        <v>2060</v>
      </c>
    </row>
    <row r="24" spans="1:1">
      <c r="A24" s="141" t="s">
        <v>2061</v>
      </c>
    </row>
    <row r="25" spans="1:1">
      <c r="A25" s="141" t="s">
        <v>2062</v>
      </c>
    </row>
    <row r="26" spans="1:1">
      <c r="A26" s="142" t="s">
        <v>2063</v>
      </c>
    </row>
  </sheetData>
  <pageMargins left="0.7" right="0.7" top="0.75" bottom="0.75" header="0.3" footer="0.3"/>
  <pageSetup orientation="portrait" r:id="rId1"/>
  <headerFooter>
    <oddFooter>&amp;L&amp;1#&amp;"Arial"&amp;10&amp;K737373DTCC Public (White)</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6">
    <pageSetUpPr fitToPage="1"/>
  </sheetPr>
  <dimension ref="A1:L50"/>
  <sheetViews>
    <sheetView zoomScaleNormal="100" workbookViewId="0">
      <pane xSplit="1" ySplit="2" topLeftCell="B3" activePane="bottomRight" state="frozenSplit"/>
      <selection pane="topRight" activeCell="B1" sqref="B1"/>
      <selection pane="bottomLeft" activeCell="A3" sqref="A3"/>
      <selection pane="bottomRight"/>
    </sheetView>
  </sheetViews>
  <sheetFormatPr defaultColWidth="9.140625" defaultRowHeight="12"/>
  <cols>
    <col min="1" max="1" width="47.85546875" style="4" bestFit="1" customWidth="1"/>
    <col min="2" max="6" width="7.7109375" style="4" customWidth="1"/>
    <col min="7" max="7" width="35" style="4" customWidth="1"/>
    <col min="8" max="8" width="40.7109375" style="4" customWidth="1"/>
    <col min="9" max="9" width="7.7109375" style="12" customWidth="1"/>
    <col min="10" max="10" width="40.7109375" style="2" customWidth="1"/>
    <col min="11" max="16384" width="9.140625" style="4"/>
  </cols>
  <sheetData>
    <row r="1" spans="1:12" ht="18.75" customHeight="1">
      <c r="A1" s="64" t="s">
        <v>2064</v>
      </c>
      <c r="B1" s="66" t="s">
        <v>47</v>
      </c>
    </row>
    <row r="2" spans="1:12" ht="30" customHeight="1">
      <c r="A2" s="8" t="s">
        <v>363</v>
      </c>
      <c r="B2" s="8" t="s">
        <v>364</v>
      </c>
      <c r="C2" s="8" t="s">
        <v>365</v>
      </c>
      <c r="D2" s="8" t="s">
        <v>366</v>
      </c>
      <c r="E2" s="8" t="s">
        <v>367</v>
      </c>
      <c r="F2" s="8" t="s">
        <v>368</v>
      </c>
      <c r="G2" s="8" t="s">
        <v>369</v>
      </c>
      <c r="H2" s="8" t="s">
        <v>2065</v>
      </c>
      <c r="I2" s="30" t="s">
        <v>371</v>
      </c>
      <c r="J2" s="8" t="s">
        <v>372</v>
      </c>
      <c r="L2" s="2"/>
    </row>
    <row r="3" spans="1:12">
      <c r="A3" s="2" t="s">
        <v>373</v>
      </c>
      <c r="B3" s="2">
        <v>1</v>
      </c>
      <c r="C3" s="2">
        <v>4</v>
      </c>
      <c r="D3" s="2">
        <v>4</v>
      </c>
      <c r="E3" s="2" t="s">
        <v>374</v>
      </c>
      <c r="F3" s="2" t="s">
        <v>375</v>
      </c>
      <c r="G3" s="23"/>
      <c r="I3" s="10">
        <v>1</v>
      </c>
      <c r="J3" s="2" t="str">
        <f>VLOOKUP(I3,'NSCC Reject Reason Codes'!$A$3:$B$615,2,FALSE)</f>
        <v>Record Length missing/invalid</v>
      </c>
    </row>
    <row r="4" spans="1:12" ht="48">
      <c r="A4" s="2" t="s">
        <v>51</v>
      </c>
      <c r="B4" s="2">
        <v>5</v>
      </c>
      <c r="C4" s="2">
        <v>5</v>
      </c>
      <c r="D4" s="2">
        <v>1</v>
      </c>
      <c r="E4" s="2" t="s">
        <v>376</v>
      </c>
      <c r="F4" s="2" t="s">
        <v>375</v>
      </c>
      <c r="G4" s="2" t="s">
        <v>2066</v>
      </c>
      <c r="H4" s="2"/>
      <c r="I4" s="10">
        <v>2</v>
      </c>
      <c r="J4" s="2" t="str">
        <f>VLOOKUP(I4,'NSCC Reject Reason Codes'!$A$3:$B$615,2,FALSE)</f>
        <v>Originator Type missing/invalid</v>
      </c>
    </row>
    <row r="5" spans="1:12" ht="24">
      <c r="A5" s="2" t="s">
        <v>987</v>
      </c>
      <c r="B5" s="2">
        <v>6</v>
      </c>
      <c r="C5" s="2">
        <v>13</v>
      </c>
      <c r="D5" s="2">
        <v>8</v>
      </c>
      <c r="E5" s="2" t="s">
        <v>376</v>
      </c>
      <c r="F5" s="2" t="s">
        <v>375</v>
      </c>
      <c r="G5" s="2" t="s">
        <v>744</v>
      </c>
      <c r="H5" s="2" t="s">
        <v>988</v>
      </c>
      <c r="I5" s="10">
        <v>3</v>
      </c>
      <c r="J5" s="2" t="str">
        <f>VLOOKUP(I5,'NSCC Reject Reason Codes'!$A$3:$B$615,2,FALSE)</f>
        <v>Firm Number missing/invalid</v>
      </c>
    </row>
    <row r="6" spans="1:12">
      <c r="A6" s="2" t="s">
        <v>380</v>
      </c>
      <c r="B6" s="2">
        <v>14</v>
      </c>
      <c r="C6" s="2">
        <v>21</v>
      </c>
      <c r="D6" s="2">
        <v>8</v>
      </c>
      <c r="E6" s="2" t="s">
        <v>376</v>
      </c>
      <c r="F6" s="2" t="s">
        <v>375</v>
      </c>
      <c r="G6" s="2" t="s">
        <v>744</v>
      </c>
      <c r="H6" s="31" t="s">
        <v>381</v>
      </c>
      <c r="I6" s="10">
        <v>4</v>
      </c>
      <c r="J6" s="2" t="str">
        <f>VLOOKUP(I6,'NSCC Reject Reason Codes'!$A$3:$B$615,2,FALSE)</f>
        <v>Fund Number missing/invalid</v>
      </c>
    </row>
    <row r="7" spans="1:12" ht="72">
      <c r="A7" s="2" t="s">
        <v>382</v>
      </c>
      <c r="B7" s="2">
        <v>22</v>
      </c>
      <c r="C7" s="2">
        <v>24</v>
      </c>
      <c r="D7" s="2">
        <v>3</v>
      </c>
      <c r="E7" s="2" t="s">
        <v>376</v>
      </c>
      <c r="F7" s="2" t="s">
        <v>375</v>
      </c>
      <c r="G7" s="2" t="s">
        <v>2067</v>
      </c>
      <c r="I7" s="10">
        <v>5</v>
      </c>
      <c r="J7" s="2" t="str">
        <f>VLOOKUP(I7,'NSCC Reject Reason Codes'!$A$3:$B$615,2,FALSE)</f>
        <v xml:space="preserve">Record Type missing/invalid  </v>
      </c>
    </row>
    <row r="8" spans="1:12" ht="144">
      <c r="A8" s="2" t="s">
        <v>384</v>
      </c>
      <c r="B8" s="2">
        <v>25</v>
      </c>
      <c r="C8" s="2">
        <v>40</v>
      </c>
      <c r="D8" s="2">
        <v>16</v>
      </c>
      <c r="E8" s="2" t="s">
        <v>1020</v>
      </c>
      <c r="F8" s="2" t="s">
        <v>458</v>
      </c>
      <c r="G8" s="2" t="s">
        <v>990</v>
      </c>
      <c r="H8" s="11" t="s">
        <v>1110</v>
      </c>
      <c r="I8" s="10">
        <v>6</v>
      </c>
      <c r="J8" s="2" t="str">
        <f>VLOOKUP(I8,'NSCC Reject Reason Codes'!$A$3:$B$615,2,FALSE)</f>
        <v xml:space="preserve">NSCC Security Issue Number missing/invalid </v>
      </c>
      <c r="K8" s="2"/>
    </row>
    <row r="9" spans="1:12" ht="36">
      <c r="A9" s="2" t="s">
        <v>388</v>
      </c>
      <c r="B9" s="2">
        <v>41</v>
      </c>
      <c r="C9" s="2">
        <v>43</v>
      </c>
      <c r="D9" s="2">
        <v>3</v>
      </c>
      <c r="E9" s="2" t="s">
        <v>376</v>
      </c>
      <c r="F9" s="2" t="s">
        <v>385</v>
      </c>
      <c r="G9" s="2"/>
      <c r="H9" s="31" t="s">
        <v>390</v>
      </c>
      <c r="I9" s="10">
        <v>343</v>
      </c>
      <c r="J9" s="2" t="str">
        <f>VLOOKUP(I9,'NSCC Reject Reason Codes'!$A$3:$B$615,2,FALSE)</f>
        <v xml:space="preserve">Sidepocket ID invalid </v>
      </c>
    </row>
    <row r="10" spans="1:12">
      <c r="A10" s="2" t="s">
        <v>391</v>
      </c>
      <c r="B10" s="2">
        <v>44</v>
      </c>
      <c r="C10" s="2">
        <v>51</v>
      </c>
      <c r="D10" s="2">
        <v>8</v>
      </c>
      <c r="E10" s="2" t="s">
        <v>376</v>
      </c>
      <c r="F10" s="2" t="s">
        <v>385</v>
      </c>
      <c r="G10" s="2"/>
      <c r="H10" s="2" t="s">
        <v>993</v>
      </c>
      <c r="I10" s="10">
        <v>346</v>
      </c>
      <c r="J10" s="2" t="str">
        <f>VLOOKUP(I10,'NSCC Reject Reason Codes'!$A$3:$B$615,2,FALSE)</f>
        <v xml:space="preserve">Share Class invalid </v>
      </c>
    </row>
    <row r="11" spans="1:12" ht="48">
      <c r="A11" s="2" t="s">
        <v>994</v>
      </c>
      <c r="B11" s="2">
        <v>52</v>
      </c>
      <c r="C11" s="2">
        <v>52</v>
      </c>
      <c r="D11" s="2">
        <v>1</v>
      </c>
      <c r="E11" s="2" t="s">
        <v>376</v>
      </c>
      <c r="F11" s="2" t="s">
        <v>385</v>
      </c>
      <c r="G11" s="2" t="s">
        <v>2068</v>
      </c>
      <c r="H11" s="2" t="s">
        <v>747</v>
      </c>
      <c r="I11" s="10">
        <v>7</v>
      </c>
      <c r="J11" s="2" t="str">
        <f>VLOOKUP(I11,'NSCC Reject Reason Codes'!$A$3:$B$615,2,FALSE)</f>
        <v>Security Identifier invalid</v>
      </c>
    </row>
    <row r="12" spans="1:12" ht="36">
      <c r="A12" s="2" t="s">
        <v>996</v>
      </c>
      <c r="B12" s="2">
        <v>53</v>
      </c>
      <c r="C12" s="2">
        <v>64</v>
      </c>
      <c r="D12" s="2">
        <v>12</v>
      </c>
      <c r="E12" s="2" t="s">
        <v>376</v>
      </c>
      <c r="F12" s="2" t="s">
        <v>385</v>
      </c>
      <c r="G12" s="2" t="s">
        <v>744</v>
      </c>
      <c r="H12" s="2" t="s">
        <v>747</v>
      </c>
      <c r="I12" s="10">
        <v>8</v>
      </c>
      <c r="J12" s="2" t="str">
        <f>VLOOKUP(I12,'NSCC Reject Reason Codes'!$A$3:$B$615,2,FALSE)</f>
        <v>Security Issue ID invalid</v>
      </c>
    </row>
    <row r="13" spans="1:12" ht="91.5" customHeight="1">
      <c r="A13" s="2" t="s">
        <v>1113</v>
      </c>
      <c r="B13" s="2">
        <v>65</v>
      </c>
      <c r="C13" s="2">
        <v>84</v>
      </c>
      <c r="D13" s="2">
        <v>20</v>
      </c>
      <c r="E13" s="2" t="s">
        <v>376</v>
      </c>
      <c r="F13" s="2" t="s">
        <v>375</v>
      </c>
      <c r="G13" s="2" t="s">
        <v>1692</v>
      </c>
      <c r="H13" s="2" t="s">
        <v>2069</v>
      </c>
      <c r="I13" s="10">
        <v>9</v>
      </c>
      <c r="J13" s="2" t="str">
        <f>VLOOKUP(I13,'NSCC Reject Reason Codes'!$A$3:$B$615,2,FALSE)</f>
        <v>Control Number missing/invalid</v>
      </c>
    </row>
    <row r="14" spans="1:12">
      <c r="A14" s="2" t="s">
        <v>503</v>
      </c>
      <c r="B14" s="2">
        <v>85</v>
      </c>
      <c r="C14" s="2">
        <v>85</v>
      </c>
      <c r="D14" s="2">
        <v>1</v>
      </c>
      <c r="E14" s="2" t="s">
        <v>376</v>
      </c>
      <c r="F14" s="2" t="s">
        <v>375</v>
      </c>
      <c r="G14" s="2" t="s">
        <v>998</v>
      </c>
      <c r="H14" s="2"/>
      <c r="I14" s="10"/>
    </row>
    <row r="15" spans="1:12" ht="24">
      <c r="A15" s="2" t="s">
        <v>420</v>
      </c>
      <c r="B15" s="2">
        <v>86</v>
      </c>
      <c r="C15" s="2">
        <v>93</v>
      </c>
      <c r="D15" s="2">
        <v>8</v>
      </c>
      <c r="E15" s="2" t="s">
        <v>374</v>
      </c>
      <c r="F15" s="2" t="s">
        <v>458</v>
      </c>
      <c r="G15" s="2" t="s">
        <v>2070</v>
      </c>
      <c r="H15" s="2" t="s">
        <v>1695</v>
      </c>
      <c r="I15" s="10">
        <v>11</v>
      </c>
      <c r="J15" s="2" t="str">
        <f>VLOOKUP(I15,'NSCC Reject Reason Codes'!$A$3:$B$615,2,FALSE)</f>
        <v xml:space="preserve">Submission Date missing/invalid  </v>
      </c>
    </row>
    <row r="16" spans="1:12" s="58" customFormat="1">
      <c r="A16" s="2" t="s">
        <v>503</v>
      </c>
      <c r="B16" s="2">
        <v>94</v>
      </c>
      <c r="C16" s="2">
        <v>102</v>
      </c>
      <c r="D16" s="2">
        <v>9</v>
      </c>
      <c r="E16" s="2" t="s">
        <v>376</v>
      </c>
      <c r="F16" s="2" t="s">
        <v>375</v>
      </c>
      <c r="G16" s="2" t="s">
        <v>998</v>
      </c>
      <c r="H16" s="2"/>
      <c r="I16" s="10"/>
      <c r="J16" s="2"/>
    </row>
    <row r="17" spans="1:10" ht="84">
      <c r="A17" s="2" t="s">
        <v>413</v>
      </c>
      <c r="B17" s="2">
        <v>103</v>
      </c>
      <c r="C17" s="2">
        <v>103</v>
      </c>
      <c r="D17" s="2">
        <v>1</v>
      </c>
      <c r="E17" s="2" t="s">
        <v>376</v>
      </c>
      <c r="F17" s="2" t="s">
        <v>375</v>
      </c>
      <c r="G17" s="2" t="s">
        <v>414</v>
      </c>
      <c r="I17" s="10">
        <v>14</v>
      </c>
      <c r="J17" s="2" t="str">
        <f>VLOOKUP(I17,'NSCC Reject Reason Codes'!$A$3:$B$615,2,FALSE)</f>
        <v>NSCC Reject Indicator invalid</v>
      </c>
    </row>
    <row r="18" spans="1:10" ht="72">
      <c r="A18" s="2" t="s">
        <v>415</v>
      </c>
      <c r="B18" s="2">
        <v>104</v>
      </c>
      <c r="C18" s="2">
        <v>107</v>
      </c>
      <c r="D18" s="2">
        <v>4</v>
      </c>
      <c r="E18" s="2" t="s">
        <v>376</v>
      </c>
      <c r="F18" s="2" t="s">
        <v>375</v>
      </c>
      <c r="G18" s="2" t="s">
        <v>416</v>
      </c>
      <c r="I18" s="10">
        <v>15</v>
      </c>
      <c r="J18" s="2" t="str">
        <f>VLOOKUP(I18,'NSCC Reject Reason Codes'!$A$3:$B$615,2,FALSE)</f>
        <v>NSCC Reject Code invalid</v>
      </c>
    </row>
    <row r="19" spans="1:10" ht="72">
      <c r="A19" s="2" t="s">
        <v>417</v>
      </c>
      <c r="B19" s="2">
        <v>108</v>
      </c>
      <c r="C19" s="2">
        <v>111</v>
      </c>
      <c r="D19" s="2">
        <v>4</v>
      </c>
      <c r="E19" s="2" t="s">
        <v>376</v>
      </c>
      <c r="F19" s="2" t="s">
        <v>375</v>
      </c>
      <c r="G19" s="2" t="s">
        <v>416</v>
      </c>
      <c r="I19" s="10">
        <v>15</v>
      </c>
      <c r="J19" s="2" t="str">
        <f>VLOOKUP(I19,'NSCC Reject Reason Codes'!$A$3:$B$615,2,FALSE)</f>
        <v>NSCC Reject Code invalid</v>
      </c>
    </row>
    <row r="20" spans="1:10" ht="72">
      <c r="A20" s="2" t="s">
        <v>418</v>
      </c>
      <c r="B20" s="2">
        <v>112</v>
      </c>
      <c r="C20" s="2">
        <v>115</v>
      </c>
      <c r="D20" s="2">
        <v>4</v>
      </c>
      <c r="E20" s="2" t="s">
        <v>376</v>
      </c>
      <c r="F20" s="2" t="s">
        <v>375</v>
      </c>
      <c r="G20" s="2" t="s">
        <v>416</v>
      </c>
      <c r="I20" s="10">
        <v>15</v>
      </c>
      <c r="J20" s="2" t="str">
        <f>VLOOKUP(I20,'NSCC Reject Reason Codes'!$A$3:$B$615,2,FALSE)</f>
        <v>NSCC Reject Code invalid</v>
      </c>
    </row>
    <row r="21" spans="1:10" ht="72">
      <c r="A21" s="2" t="s">
        <v>419</v>
      </c>
      <c r="B21" s="2">
        <v>116</v>
      </c>
      <c r="C21" s="2">
        <v>119</v>
      </c>
      <c r="D21" s="2">
        <v>4</v>
      </c>
      <c r="E21" s="2" t="s">
        <v>376</v>
      </c>
      <c r="F21" s="2" t="s">
        <v>375</v>
      </c>
      <c r="G21" s="2" t="s">
        <v>416</v>
      </c>
      <c r="I21" s="10">
        <v>15</v>
      </c>
      <c r="J21" s="2" t="str">
        <f>VLOOKUP(I21,'NSCC Reject Reason Codes'!$A$3:$B$615,2,FALSE)</f>
        <v>NSCC Reject Code invalid</v>
      </c>
    </row>
    <row r="22" spans="1:10">
      <c r="A22" s="2" t="s">
        <v>503</v>
      </c>
      <c r="B22" s="2">
        <v>120</v>
      </c>
      <c r="C22" s="2">
        <v>121</v>
      </c>
      <c r="D22" s="2">
        <v>2</v>
      </c>
      <c r="E22" s="2" t="s">
        <v>376</v>
      </c>
      <c r="F22" s="4" t="s">
        <v>375</v>
      </c>
      <c r="G22" s="2" t="s">
        <v>998</v>
      </c>
      <c r="H22" s="2"/>
    </row>
    <row r="23" spans="1:10" ht="156">
      <c r="A23" s="2" t="s">
        <v>807</v>
      </c>
      <c r="B23" s="2">
        <v>122</v>
      </c>
      <c r="C23" s="2">
        <v>129</v>
      </c>
      <c r="D23" s="2">
        <v>8</v>
      </c>
      <c r="E23" s="2" t="s">
        <v>374</v>
      </c>
      <c r="F23" s="2" t="s">
        <v>1879</v>
      </c>
      <c r="G23" s="2" t="s">
        <v>1880</v>
      </c>
      <c r="H23" s="2" t="s">
        <v>2071</v>
      </c>
      <c r="I23" s="12">
        <v>17</v>
      </c>
      <c r="J23" s="2" t="str">
        <f>VLOOKUP(I23,'NSCC Reject Reason Codes'!$A$3:$B$615,2,FALSE)</f>
        <v>Settlement Date missing/invalid</v>
      </c>
    </row>
    <row r="24" spans="1:10" ht="180">
      <c r="A24" s="2" t="s">
        <v>866</v>
      </c>
      <c r="B24" s="2">
        <f t="shared" ref="B24:B29" si="0">$C23+1</f>
        <v>130</v>
      </c>
      <c r="C24" s="2">
        <f t="shared" ref="C24:C29" si="1">$B24+$D24-1</f>
        <v>145</v>
      </c>
      <c r="D24" s="2">
        <v>16</v>
      </c>
      <c r="E24" s="2" t="s">
        <v>376</v>
      </c>
      <c r="F24" s="2" t="s">
        <v>458</v>
      </c>
      <c r="G24" s="2" t="s">
        <v>1081</v>
      </c>
      <c r="H24" s="11" t="s">
        <v>1082</v>
      </c>
      <c r="I24" s="10">
        <v>508</v>
      </c>
      <c r="J24" s="2" t="str">
        <f>VLOOKUP(I24,'NSCC Reject Reason Codes'!$A$3:$B$615,2,FALSE)</f>
        <v>Series NSCC Security Issue Number missing/invalid</v>
      </c>
    </row>
    <row r="25" spans="1:10" ht="108">
      <c r="A25" s="2" t="s">
        <v>880</v>
      </c>
      <c r="B25" s="2">
        <f t="shared" si="0"/>
        <v>146</v>
      </c>
      <c r="C25" s="2">
        <f t="shared" si="1"/>
        <v>153</v>
      </c>
      <c r="D25" s="2">
        <v>8</v>
      </c>
      <c r="E25" s="2" t="s">
        <v>374</v>
      </c>
      <c r="F25" s="2" t="s">
        <v>1879</v>
      </c>
      <c r="G25" s="2" t="s">
        <v>1880</v>
      </c>
      <c r="H25" s="2" t="s">
        <v>1918</v>
      </c>
    </row>
    <row r="26" spans="1:10">
      <c r="A26" s="2" t="s">
        <v>503</v>
      </c>
      <c r="B26" s="2">
        <f t="shared" si="0"/>
        <v>154</v>
      </c>
      <c r="C26" s="2">
        <f t="shared" si="1"/>
        <v>169</v>
      </c>
      <c r="D26" s="2">
        <v>16</v>
      </c>
      <c r="E26" s="2" t="s">
        <v>376</v>
      </c>
      <c r="F26" s="2" t="s">
        <v>375</v>
      </c>
      <c r="G26" s="2" t="s">
        <v>504</v>
      </c>
      <c r="H26" s="2"/>
    </row>
    <row r="27" spans="1:10" ht="60">
      <c r="A27" s="2" t="s">
        <v>1010</v>
      </c>
      <c r="B27" s="2">
        <f t="shared" si="0"/>
        <v>170</v>
      </c>
      <c r="C27" s="2">
        <f t="shared" si="1"/>
        <v>189</v>
      </c>
      <c r="D27" s="2">
        <v>20</v>
      </c>
      <c r="E27" s="2" t="s">
        <v>376</v>
      </c>
      <c r="F27" s="2" t="s">
        <v>1879</v>
      </c>
      <c r="G27" s="2" t="s">
        <v>1880</v>
      </c>
      <c r="H27" s="31" t="s">
        <v>1012</v>
      </c>
      <c r="I27" s="12">
        <v>26</v>
      </c>
      <c r="J27" s="2" t="str">
        <f>VLOOKUP(I27,'NSCC Reject Reason Codes'!$A$3:$B$615,2,FALSE)</f>
        <v xml:space="preserve">Firm Account Number  missing/invalid </v>
      </c>
    </row>
    <row r="28" spans="1:10" ht="96">
      <c r="A28" s="2" t="s">
        <v>1013</v>
      </c>
      <c r="B28" s="2">
        <f t="shared" si="0"/>
        <v>190</v>
      </c>
      <c r="C28" s="2">
        <f t="shared" si="1"/>
        <v>209</v>
      </c>
      <c r="D28" s="2">
        <v>20</v>
      </c>
      <c r="E28" s="2" t="s">
        <v>376</v>
      </c>
      <c r="F28" s="2" t="s">
        <v>458</v>
      </c>
      <c r="G28" s="2" t="s">
        <v>2072</v>
      </c>
      <c r="H28" s="31" t="s">
        <v>1015</v>
      </c>
      <c r="I28" s="12">
        <v>27</v>
      </c>
      <c r="J28" s="2" t="str">
        <f>VLOOKUP(I28,'NSCC Reject Reason Codes'!$A$3:$B$615,2,FALSE)</f>
        <v xml:space="preserve">Fund Account Number  missing/invalid </v>
      </c>
    </row>
    <row r="29" spans="1:10" ht="12.75" thickBot="1">
      <c r="A29" s="2" t="s">
        <v>503</v>
      </c>
      <c r="B29" s="2">
        <f t="shared" si="0"/>
        <v>210</v>
      </c>
      <c r="C29" s="2">
        <f t="shared" si="1"/>
        <v>556</v>
      </c>
      <c r="D29" s="2">
        <v>347</v>
      </c>
      <c r="E29" s="2" t="s">
        <v>376</v>
      </c>
      <c r="F29" s="4" t="s">
        <v>375</v>
      </c>
      <c r="G29" s="2" t="s">
        <v>504</v>
      </c>
      <c r="H29" s="2"/>
    </row>
    <row r="30" spans="1:10" ht="13.5" thickTop="1" thickBot="1">
      <c r="A30" s="214" t="s">
        <v>2073</v>
      </c>
      <c r="B30" s="215"/>
      <c r="C30" s="215"/>
      <c r="D30" s="215"/>
      <c r="E30" s="215"/>
      <c r="F30" s="215"/>
      <c r="G30" s="215"/>
      <c r="H30" s="215"/>
      <c r="I30" s="215"/>
      <c r="J30" s="216"/>
    </row>
    <row r="31" spans="1:10" ht="24.75" thickTop="1">
      <c r="A31" s="2" t="s">
        <v>2074</v>
      </c>
      <c r="B31" s="2">
        <f>$C29+1</f>
        <v>557</v>
      </c>
      <c r="C31" s="2">
        <f>$B31+$D31-1</f>
        <v>557</v>
      </c>
      <c r="D31" s="2">
        <v>1</v>
      </c>
      <c r="E31" s="2" t="s">
        <v>376</v>
      </c>
      <c r="F31" s="2" t="s">
        <v>458</v>
      </c>
      <c r="G31" s="2" t="s">
        <v>2075</v>
      </c>
      <c r="I31" s="10">
        <v>59</v>
      </c>
      <c r="J31" s="2" t="str">
        <f>VLOOKUP(I31,'NSCC Reject Reason Codes'!$A$3:$B$615,2,FALSE)</f>
        <v>Fund/Firm  Reject Indicator missing/invalid</v>
      </c>
    </row>
    <row r="32" spans="1:10" ht="24">
      <c r="A32" s="2" t="s">
        <v>2076</v>
      </c>
      <c r="B32" s="2">
        <v>558</v>
      </c>
      <c r="C32" s="2">
        <f>$B32+$D32-1</f>
        <v>561</v>
      </c>
      <c r="D32" s="2">
        <v>4</v>
      </c>
      <c r="E32" s="2" t="s">
        <v>376</v>
      </c>
      <c r="F32" s="2" t="s">
        <v>458</v>
      </c>
      <c r="G32" s="2" t="s">
        <v>2077</v>
      </c>
      <c r="H32" s="31" t="s">
        <v>1487</v>
      </c>
      <c r="I32" s="10">
        <v>60</v>
      </c>
      <c r="J32" s="2" t="str">
        <f>VLOOKUP(I32,'NSCC Reject Reason Codes'!$A$3:$B$615,2,FALSE)</f>
        <v xml:space="preserve">Fund/Firm Reject Reason Code missing/invalid  </v>
      </c>
    </row>
    <row r="33" spans="1:10" ht="24">
      <c r="A33" s="2" t="s">
        <v>2078</v>
      </c>
      <c r="B33" s="2">
        <v>562</v>
      </c>
      <c r="C33" s="2">
        <f>$B33+$D33-1</f>
        <v>565</v>
      </c>
      <c r="D33" s="2">
        <v>4</v>
      </c>
      <c r="E33" s="2" t="s">
        <v>376</v>
      </c>
      <c r="F33" s="2" t="s">
        <v>385</v>
      </c>
      <c r="G33" s="2"/>
      <c r="H33" s="31" t="s">
        <v>1487</v>
      </c>
      <c r="I33" s="10">
        <v>60</v>
      </c>
      <c r="J33" s="2" t="str">
        <f>VLOOKUP(I33,'NSCC Reject Reason Codes'!$A$3:$B$615,2,FALSE)</f>
        <v xml:space="preserve">Fund/Firm Reject Reason Code missing/invalid  </v>
      </c>
    </row>
    <row r="34" spans="1:10" ht="24">
      <c r="A34" s="2" t="s">
        <v>2079</v>
      </c>
      <c r="B34" s="2">
        <v>566</v>
      </c>
      <c r="C34" s="2">
        <f>$B34+$D34-1</f>
        <v>569</v>
      </c>
      <c r="D34" s="2">
        <v>4</v>
      </c>
      <c r="E34" s="2" t="s">
        <v>376</v>
      </c>
      <c r="F34" s="2" t="s">
        <v>385</v>
      </c>
      <c r="G34" s="2"/>
      <c r="H34" s="31" t="s">
        <v>1487</v>
      </c>
      <c r="I34" s="10">
        <v>60</v>
      </c>
      <c r="J34" s="2" t="str">
        <f>VLOOKUP(I34,'NSCC Reject Reason Codes'!$A$3:$B$615,2,FALSE)</f>
        <v xml:space="preserve">Fund/Firm Reject Reason Code missing/invalid  </v>
      </c>
    </row>
    <row r="35" spans="1:10" ht="24">
      <c r="A35" s="2" t="s">
        <v>2080</v>
      </c>
      <c r="B35" s="2">
        <v>570</v>
      </c>
      <c r="C35" s="2">
        <f>$B35+$D35-1</f>
        <v>573</v>
      </c>
      <c r="D35" s="2">
        <v>4</v>
      </c>
      <c r="E35" s="2" t="s">
        <v>376</v>
      </c>
      <c r="F35" s="2" t="s">
        <v>385</v>
      </c>
      <c r="G35" s="2"/>
      <c r="H35" s="31" t="s">
        <v>1487</v>
      </c>
      <c r="I35" s="10">
        <v>60</v>
      </c>
      <c r="J35" s="2" t="str">
        <f>VLOOKUP(I35,'NSCC Reject Reason Codes'!$A$3:$B$615,2,FALSE)</f>
        <v xml:space="preserve">Fund/Firm Reject Reason Code missing/invalid  </v>
      </c>
    </row>
    <row r="50" spans="7:7">
      <c r="G50" s="4" t="s">
        <v>744</v>
      </c>
    </row>
  </sheetData>
  <autoFilter ref="A2:L2" xr:uid="{00000000-0009-0000-0000-000013000000}"/>
  <customSheetViews>
    <customSheetView guid="{EE821439-75E3-4A63-A3B6-BCBD88C611ED}" showPageBreaks="1" fitToPage="1">
      <pane xSplit="1" ySplit="2" topLeftCell="B3" activePane="bottomRight" state="frozenSplit"/>
      <selection pane="bottomRight"/>
      <pageMargins left="0" right="0" top="0" bottom="0" header="0" footer="0"/>
      <printOptions horizontalCentered="1" gridLines="1"/>
      <pageSetup paperSize="5" scale="88" fitToHeight="100" orientation="landscape" r:id="rId1"/>
      <headerFooter alignWithMargins="0">
        <oddHeader>&amp;C&amp;A</oddHeader>
        <oddFooter>&amp;L&amp;A&amp;C&amp;P</oddFooter>
      </headerFooter>
    </customSheetView>
    <customSheetView guid="{D7F7BEE5-BE09-43B7-BD73-E69A29CFAB86}" fitToPage="1">
      <pane xSplit="1" ySplit="1" topLeftCell="B25" activePane="bottomRight" state="frozenSplit"/>
      <selection pane="bottomRight" activeCell="G35" sqref="G35"/>
      <pageMargins left="0" right="0" top="0" bottom="0" header="0" footer="0"/>
      <printOptions horizontalCentered="1" gridLines="1"/>
      <pageSetup paperSize="5" scale="86" fitToHeight="100" orientation="landscape" r:id="rId2"/>
      <headerFooter alignWithMargins="0">
        <oddHeader>&amp;C&amp;A</oddHeader>
        <oddFooter>&amp;L&amp;A&amp;C&amp;P</oddFooter>
      </headerFooter>
    </customSheetView>
    <customSheetView guid="{02149C7A-8138-4D93-95DB-BA5C87F38634}" showPageBreaks="1" fitToPage="1">
      <pane xSplit="1" ySplit="2" topLeftCell="B7" activePane="bottomRight" state="frozenSplit"/>
      <selection pane="bottomRight" activeCell="J13" sqref="J13"/>
      <pageMargins left="0" right="0" top="0" bottom="0" header="0" footer="0"/>
      <printOptions horizontalCentered="1" gridLines="1"/>
      <pageSetup paperSize="5" scale="88" fitToHeight="100" orientation="landscape" r:id="rId3"/>
      <headerFooter alignWithMargins="0">
        <oddHeader>&amp;C&amp;A</oddHeader>
        <oddFooter>&amp;L&amp;A&amp;C&amp;P</oddFooter>
      </headerFooter>
    </customSheetView>
  </customSheetViews>
  <mergeCells count="1">
    <mergeCell ref="A30:J30"/>
  </mergeCells>
  <phoneticPr fontId="2" type="noConversion"/>
  <hyperlinks>
    <hyperlink ref="B1" location="'Table of Contents'!A1" display="T.O.C" xr:uid="{00000000-0004-0000-1300-000000000000}"/>
  </hyperlinks>
  <printOptions horizontalCentered="1" gridLines="1"/>
  <pageMargins left="0.25" right="0.25" top="0.75" bottom="0.75" header="0.25" footer="0.25"/>
  <pageSetup paperSize="5" scale="92" fitToHeight="100" orientation="landscape" r:id="rId4"/>
  <headerFooter alignWithMargins="0">
    <oddHeader>&amp;C&amp;A</oddHeader>
    <oddFooter>&amp;C&amp;P&amp;L&amp;"Arial"&amp;10&amp;K000000&amp;A_x000D_&amp;1#&amp;"Arial"&amp;10&amp;K737373DTCC Public (White)</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4">
    <pageSetUpPr fitToPage="1"/>
  </sheetPr>
  <dimension ref="A1:J76"/>
  <sheetViews>
    <sheetView zoomScaleNormal="100" zoomScaleSheetLayoutView="70" workbookViewId="0"/>
  </sheetViews>
  <sheetFormatPr defaultColWidth="9.140625" defaultRowHeight="12.75"/>
  <cols>
    <col min="1" max="1" width="30.7109375" style="43" customWidth="1"/>
    <col min="2" max="5" width="7.7109375" style="43" customWidth="1"/>
    <col min="6" max="6" width="7.7109375" style="3" customWidth="1"/>
    <col min="7" max="7" width="39" style="3" customWidth="1"/>
    <col min="8" max="8" width="29.7109375" style="4" customWidth="1"/>
    <col min="9" max="9" width="7.7109375" style="3" customWidth="1"/>
    <col min="10" max="10" width="40.7109375" style="3" customWidth="1"/>
    <col min="11" max="16384" width="9.140625" style="3"/>
  </cols>
  <sheetData>
    <row r="1" spans="1:10" ht="18.75" customHeight="1">
      <c r="A1" s="65" t="s">
        <v>24</v>
      </c>
      <c r="B1" s="66" t="s">
        <v>47</v>
      </c>
      <c r="C1" s="3"/>
      <c r="D1" s="3"/>
      <c r="E1" s="3"/>
    </row>
    <row r="2" spans="1:10" ht="30" customHeight="1">
      <c r="A2" s="7" t="s">
        <v>363</v>
      </c>
      <c r="B2" s="7" t="s">
        <v>364</v>
      </c>
      <c r="C2" s="7" t="s">
        <v>365</v>
      </c>
      <c r="D2" s="7" t="s">
        <v>366</v>
      </c>
      <c r="E2" s="7" t="s">
        <v>367</v>
      </c>
      <c r="F2" s="7" t="s">
        <v>368</v>
      </c>
      <c r="G2" s="7" t="s">
        <v>369</v>
      </c>
      <c r="H2" s="8" t="s">
        <v>370</v>
      </c>
      <c r="I2" s="7" t="s">
        <v>371</v>
      </c>
      <c r="J2" s="7" t="s">
        <v>372</v>
      </c>
    </row>
    <row r="3" spans="1:10" s="4" customFormat="1" ht="12">
      <c r="A3" s="2" t="s">
        <v>373</v>
      </c>
      <c r="B3" s="2">
        <v>1</v>
      </c>
      <c r="C3" s="2">
        <f>$B3+$D3-1</f>
        <v>4</v>
      </c>
      <c r="D3" s="2">
        <v>4</v>
      </c>
      <c r="E3" s="2" t="s">
        <v>374</v>
      </c>
      <c r="F3" s="4" t="s">
        <v>375</v>
      </c>
      <c r="G3" s="5"/>
      <c r="I3" s="12">
        <v>1</v>
      </c>
      <c r="J3" s="2" t="str">
        <f>VLOOKUP(I3,'NSCC Reject Reason Codes'!$A$3:$B$615,2,FALSE)</f>
        <v>Record Length missing/invalid</v>
      </c>
    </row>
    <row r="4" spans="1:10" s="4" customFormat="1" ht="24">
      <c r="A4" s="2" t="s">
        <v>51</v>
      </c>
      <c r="B4" s="2">
        <f>$C3+1</f>
        <v>5</v>
      </c>
      <c r="C4" s="2">
        <f t="shared" ref="C4:C66" si="0">$B4+$D4-1</f>
        <v>5</v>
      </c>
      <c r="D4" s="2">
        <v>1</v>
      </c>
      <c r="E4" s="4" t="s">
        <v>376</v>
      </c>
      <c r="F4" s="4" t="s">
        <v>375</v>
      </c>
      <c r="G4" s="6" t="s">
        <v>57</v>
      </c>
      <c r="H4" s="2"/>
      <c r="I4" s="12">
        <v>2</v>
      </c>
      <c r="J4" s="2" t="str">
        <f>VLOOKUP(I4,'NSCC Reject Reason Codes'!$A$3:$B$615,2,FALSE)</f>
        <v>Originator Type missing/invalid</v>
      </c>
    </row>
    <row r="5" spans="1:10" s="4" customFormat="1" ht="24">
      <c r="A5" s="2" t="s">
        <v>987</v>
      </c>
      <c r="B5" s="2">
        <f t="shared" ref="B5:B68" si="1">$C4+1</f>
        <v>6</v>
      </c>
      <c r="C5" s="2">
        <f t="shared" si="0"/>
        <v>13</v>
      </c>
      <c r="D5" s="2">
        <v>8</v>
      </c>
      <c r="E5" s="4" t="s">
        <v>376</v>
      </c>
      <c r="F5" s="4" t="s">
        <v>375</v>
      </c>
      <c r="G5" s="5"/>
      <c r="H5" s="2" t="s">
        <v>988</v>
      </c>
      <c r="I5" s="12">
        <v>3</v>
      </c>
      <c r="J5" s="2" t="str">
        <f>VLOOKUP(I5,'NSCC Reject Reason Codes'!$A$3:$B$615,2,FALSE)</f>
        <v>Firm Number missing/invalid</v>
      </c>
    </row>
    <row r="6" spans="1:10" s="4" customFormat="1" ht="12">
      <c r="A6" s="145" t="s">
        <v>380</v>
      </c>
      <c r="B6" s="2">
        <f t="shared" si="1"/>
        <v>14</v>
      </c>
      <c r="C6" s="2">
        <f t="shared" si="0"/>
        <v>21</v>
      </c>
      <c r="D6" s="2">
        <v>8</v>
      </c>
      <c r="E6" s="4" t="s">
        <v>376</v>
      </c>
      <c r="F6" s="4" t="s">
        <v>375</v>
      </c>
      <c r="G6" s="5"/>
      <c r="H6" s="2" t="s">
        <v>381</v>
      </c>
      <c r="I6" s="12">
        <v>4</v>
      </c>
      <c r="J6" s="2" t="str">
        <f>VLOOKUP(I6,'NSCC Reject Reason Codes'!$A$3:$B$615,2,FALSE)</f>
        <v>Fund Number missing/invalid</v>
      </c>
    </row>
    <row r="7" spans="1:10" s="4" customFormat="1" ht="36">
      <c r="A7" s="2" t="s">
        <v>382</v>
      </c>
      <c r="B7" s="2">
        <f t="shared" si="1"/>
        <v>22</v>
      </c>
      <c r="C7" s="2">
        <f t="shared" si="0"/>
        <v>24</v>
      </c>
      <c r="D7" s="2">
        <v>3</v>
      </c>
      <c r="E7" s="4" t="s">
        <v>376</v>
      </c>
      <c r="F7" s="4" t="s">
        <v>375</v>
      </c>
      <c r="G7" s="6" t="s">
        <v>2081</v>
      </c>
      <c r="H7" s="2"/>
      <c r="I7" s="12">
        <v>5</v>
      </c>
      <c r="J7" s="2" t="str">
        <f>VLOOKUP(I7,'NSCC Reject Reason Codes'!$A$3:$B$615,2,FALSE)</f>
        <v xml:space="preserve">Record Type missing/invalid  </v>
      </c>
    </row>
    <row r="8" spans="1:10" s="4" customFormat="1" ht="192">
      <c r="A8" s="2" t="s">
        <v>2082</v>
      </c>
      <c r="B8" s="2">
        <f t="shared" si="1"/>
        <v>25</v>
      </c>
      <c r="C8" s="2">
        <f t="shared" si="0"/>
        <v>40</v>
      </c>
      <c r="D8" s="2">
        <v>16</v>
      </c>
      <c r="E8" s="2" t="s">
        <v>376</v>
      </c>
      <c r="F8" s="2" t="s">
        <v>458</v>
      </c>
      <c r="G8" s="2" t="s">
        <v>2083</v>
      </c>
      <c r="H8" s="11" t="s">
        <v>2084</v>
      </c>
      <c r="I8" s="10">
        <v>6</v>
      </c>
      <c r="J8" s="2" t="str">
        <f>VLOOKUP(I8,'NSCC Reject Reason Codes'!$A$3:$B$615,2,FALSE)</f>
        <v xml:space="preserve">NSCC Security Issue Number missing/invalid </v>
      </c>
    </row>
    <row r="9" spans="1:10" s="4" customFormat="1" ht="12">
      <c r="A9" s="2" t="s">
        <v>2085</v>
      </c>
      <c r="B9" s="2">
        <f t="shared" si="1"/>
        <v>41</v>
      </c>
      <c r="C9" s="2">
        <f t="shared" si="0"/>
        <v>43</v>
      </c>
      <c r="D9" s="2">
        <v>3</v>
      </c>
      <c r="E9" s="2" t="s">
        <v>376</v>
      </c>
      <c r="F9" s="2" t="s">
        <v>385</v>
      </c>
      <c r="G9" s="6"/>
      <c r="H9" s="2"/>
      <c r="I9" s="12">
        <v>343</v>
      </c>
      <c r="J9" s="2" t="str">
        <f>VLOOKUP(I9,'NSCC Reject Reason Codes'!$A$3:$B$615,2,FALSE)</f>
        <v xml:space="preserve">Sidepocket ID invalid </v>
      </c>
    </row>
    <row r="10" spans="1:10" s="4" customFormat="1" ht="12">
      <c r="A10" s="2" t="s">
        <v>2086</v>
      </c>
      <c r="B10" s="2">
        <f t="shared" si="1"/>
        <v>44</v>
      </c>
      <c r="C10" s="2">
        <f t="shared" si="0"/>
        <v>51</v>
      </c>
      <c r="D10" s="2">
        <v>8</v>
      </c>
      <c r="E10" s="2" t="s">
        <v>376</v>
      </c>
      <c r="F10" s="2" t="s">
        <v>385</v>
      </c>
      <c r="G10" s="6"/>
      <c r="H10" s="2" t="s">
        <v>993</v>
      </c>
      <c r="I10" s="12">
        <v>346</v>
      </c>
      <c r="J10" s="2" t="str">
        <f>VLOOKUP(I10,'NSCC Reject Reason Codes'!$A$3:$B$615,2,FALSE)</f>
        <v xml:space="preserve">Share Class invalid </v>
      </c>
    </row>
    <row r="11" spans="1:10" s="4" customFormat="1" ht="48">
      <c r="A11" s="2" t="s">
        <v>2087</v>
      </c>
      <c r="B11" s="2">
        <f t="shared" si="1"/>
        <v>52</v>
      </c>
      <c r="C11" s="2">
        <f t="shared" si="0"/>
        <v>52</v>
      </c>
      <c r="D11" s="2">
        <v>1</v>
      </c>
      <c r="E11" s="2" t="s">
        <v>376</v>
      </c>
      <c r="F11" s="2" t="s">
        <v>385</v>
      </c>
      <c r="G11" s="6" t="s">
        <v>1375</v>
      </c>
      <c r="H11" s="2" t="s">
        <v>747</v>
      </c>
      <c r="I11" s="12">
        <v>7</v>
      </c>
      <c r="J11" s="2" t="str">
        <f>VLOOKUP(I11,'NSCC Reject Reason Codes'!$A$3:$B$615,2,FALSE)</f>
        <v>Security Identifier invalid</v>
      </c>
    </row>
    <row r="12" spans="1:10" s="4" customFormat="1" ht="48">
      <c r="A12" s="2" t="s">
        <v>2088</v>
      </c>
      <c r="B12" s="2">
        <f t="shared" si="1"/>
        <v>53</v>
      </c>
      <c r="C12" s="2">
        <f t="shared" si="0"/>
        <v>64</v>
      </c>
      <c r="D12" s="2">
        <v>12</v>
      </c>
      <c r="E12" s="2" t="s">
        <v>1020</v>
      </c>
      <c r="F12" s="2" t="s">
        <v>385</v>
      </c>
      <c r="G12" s="6"/>
      <c r="H12" s="2" t="s">
        <v>747</v>
      </c>
      <c r="I12" s="12">
        <v>8</v>
      </c>
      <c r="J12" s="2" t="str">
        <f>VLOOKUP(I12,'NSCC Reject Reason Codes'!$A$3:$B$615,2,FALSE)</f>
        <v>Security Issue ID invalid</v>
      </c>
    </row>
    <row r="13" spans="1:10" s="4" customFormat="1" ht="72">
      <c r="A13" s="2" t="s">
        <v>1113</v>
      </c>
      <c r="B13" s="2">
        <f t="shared" si="1"/>
        <v>65</v>
      </c>
      <c r="C13" s="2">
        <f t="shared" si="0"/>
        <v>84</v>
      </c>
      <c r="D13" s="2">
        <v>20</v>
      </c>
      <c r="E13" s="2" t="s">
        <v>376</v>
      </c>
      <c r="F13" s="2" t="s">
        <v>375</v>
      </c>
      <c r="G13" s="6" t="s">
        <v>2089</v>
      </c>
      <c r="H13" s="2" t="s">
        <v>1115</v>
      </c>
      <c r="I13" s="12">
        <v>9</v>
      </c>
      <c r="J13" s="2" t="str">
        <f>VLOOKUP(I13,'NSCC Reject Reason Codes'!$A$3:$B$615,2,FALSE)</f>
        <v>Control Number missing/invalid</v>
      </c>
    </row>
    <row r="14" spans="1:10" s="4" customFormat="1" ht="12">
      <c r="A14" s="2" t="s">
        <v>503</v>
      </c>
      <c r="B14" s="2">
        <f t="shared" si="1"/>
        <v>85</v>
      </c>
      <c r="C14" s="2">
        <f t="shared" si="0"/>
        <v>85</v>
      </c>
      <c r="D14" s="2">
        <v>1</v>
      </c>
      <c r="E14" s="2" t="s">
        <v>376</v>
      </c>
      <c r="F14" s="2" t="s">
        <v>375</v>
      </c>
      <c r="G14" s="6" t="s">
        <v>998</v>
      </c>
      <c r="H14" s="2"/>
      <c r="I14" s="12"/>
    </row>
    <row r="15" spans="1:10" s="4" customFormat="1" ht="36">
      <c r="A15" s="2" t="s">
        <v>420</v>
      </c>
      <c r="B15" s="2">
        <f t="shared" si="1"/>
        <v>86</v>
      </c>
      <c r="C15" s="2">
        <f t="shared" si="0"/>
        <v>93</v>
      </c>
      <c r="D15" s="2">
        <v>8</v>
      </c>
      <c r="E15" s="2" t="s">
        <v>374</v>
      </c>
      <c r="F15" s="2" t="s">
        <v>375</v>
      </c>
      <c r="G15" s="6" t="s">
        <v>424</v>
      </c>
      <c r="H15" s="2" t="s">
        <v>1695</v>
      </c>
      <c r="I15" s="12">
        <v>11</v>
      </c>
      <c r="J15" s="2" t="str">
        <f>VLOOKUP(I15,'NSCC Reject Reason Codes'!$A$3:$B$615,2,FALSE)</f>
        <v xml:space="preserve">Submission Date missing/invalid  </v>
      </c>
    </row>
    <row r="16" spans="1:10" s="4" customFormat="1" ht="30" customHeight="1">
      <c r="A16" s="2" t="s">
        <v>2090</v>
      </c>
      <c r="B16" s="2">
        <f t="shared" si="1"/>
        <v>94</v>
      </c>
      <c r="C16" s="2">
        <f t="shared" si="0"/>
        <v>101</v>
      </c>
      <c r="D16" s="2">
        <v>8</v>
      </c>
      <c r="E16" s="2" t="s">
        <v>374</v>
      </c>
      <c r="F16" s="2" t="s">
        <v>375</v>
      </c>
      <c r="G16" s="6" t="s">
        <v>450</v>
      </c>
      <c r="H16" s="2" t="s">
        <v>1386</v>
      </c>
      <c r="I16" s="12">
        <v>12</v>
      </c>
      <c r="J16" s="2" t="str">
        <f>VLOOKUP(I16,'NSCC Reject Reason Codes'!$A$3:$B$615,2,FALSE)</f>
        <v>Trade Date missing/invalid</v>
      </c>
    </row>
    <row r="17" spans="1:10" s="4" customFormat="1" ht="12">
      <c r="A17" s="2" t="s">
        <v>503</v>
      </c>
      <c r="B17" s="2">
        <f t="shared" si="1"/>
        <v>102</v>
      </c>
      <c r="C17" s="2">
        <f t="shared" si="0"/>
        <v>102</v>
      </c>
      <c r="D17" s="2">
        <v>1</v>
      </c>
      <c r="E17" s="2" t="s">
        <v>376</v>
      </c>
      <c r="F17" s="2" t="s">
        <v>375</v>
      </c>
      <c r="G17" s="6" t="s">
        <v>998</v>
      </c>
      <c r="H17" s="2"/>
      <c r="I17" s="12"/>
    </row>
    <row r="18" spans="1:10" s="4" customFormat="1" ht="84">
      <c r="A18" s="2" t="s">
        <v>413</v>
      </c>
      <c r="B18" s="2">
        <f t="shared" si="1"/>
        <v>103</v>
      </c>
      <c r="C18" s="2">
        <f t="shared" si="0"/>
        <v>103</v>
      </c>
      <c r="D18" s="2">
        <v>1</v>
      </c>
      <c r="E18" s="2" t="s">
        <v>376</v>
      </c>
      <c r="F18" s="2" t="s">
        <v>375</v>
      </c>
      <c r="G18" s="2" t="s">
        <v>414</v>
      </c>
      <c r="H18" s="2"/>
      <c r="I18" s="12">
        <v>14</v>
      </c>
      <c r="J18" s="2" t="str">
        <f>VLOOKUP(I18,'NSCC Reject Reason Codes'!$A$3:$B$615,2,FALSE)</f>
        <v>NSCC Reject Indicator invalid</v>
      </c>
    </row>
    <row r="19" spans="1:10" s="4" customFormat="1" ht="72">
      <c r="A19" s="2" t="s">
        <v>415</v>
      </c>
      <c r="B19" s="2">
        <f t="shared" si="1"/>
        <v>104</v>
      </c>
      <c r="C19" s="2">
        <f t="shared" si="0"/>
        <v>107</v>
      </c>
      <c r="D19" s="2">
        <v>4</v>
      </c>
      <c r="E19" s="2" t="s">
        <v>376</v>
      </c>
      <c r="F19" s="2" t="s">
        <v>375</v>
      </c>
      <c r="G19" s="2" t="s">
        <v>416</v>
      </c>
      <c r="H19" s="2"/>
      <c r="I19" s="12">
        <v>15</v>
      </c>
      <c r="J19" s="2" t="str">
        <f>VLOOKUP(I19,'NSCC Reject Reason Codes'!$A$3:$B$615,2,FALSE)</f>
        <v>NSCC Reject Code invalid</v>
      </c>
    </row>
    <row r="20" spans="1:10" s="4" customFormat="1" ht="72">
      <c r="A20" s="2" t="s">
        <v>417</v>
      </c>
      <c r="B20" s="2">
        <f t="shared" si="1"/>
        <v>108</v>
      </c>
      <c r="C20" s="2">
        <f t="shared" si="0"/>
        <v>111</v>
      </c>
      <c r="D20" s="2">
        <v>4</v>
      </c>
      <c r="E20" s="2" t="s">
        <v>376</v>
      </c>
      <c r="F20" s="2" t="s">
        <v>375</v>
      </c>
      <c r="G20" s="2" t="s">
        <v>416</v>
      </c>
      <c r="H20" s="2"/>
      <c r="I20" s="12">
        <v>15</v>
      </c>
      <c r="J20" s="2" t="str">
        <f>VLOOKUP(I20,'NSCC Reject Reason Codes'!$A$3:$B$615,2,FALSE)</f>
        <v>NSCC Reject Code invalid</v>
      </c>
    </row>
    <row r="21" spans="1:10" s="4" customFormat="1" ht="72">
      <c r="A21" s="2" t="s">
        <v>418</v>
      </c>
      <c r="B21" s="2">
        <f t="shared" si="1"/>
        <v>112</v>
      </c>
      <c r="C21" s="2">
        <f t="shared" si="0"/>
        <v>115</v>
      </c>
      <c r="D21" s="2">
        <v>4</v>
      </c>
      <c r="E21" s="2" t="s">
        <v>376</v>
      </c>
      <c r="F21" s="2" t="s">
        <v>375</v>
      </c>
      <c r="G21" s="2" t="s">
        <v>416</v>
      </c>
      <c r="H21" s="2"/>
      <c r="I21" s="12">
        <v>15</v>
      </c>
      <c r="J21" s="2" t="str">
        <f>VLOOKUP(I21,'NSCC Reject Reason Codes'!$A$3:$B$615,2,FALSE)</f>
        <v>NSCC Reject Code invalid</v>
      </c>
    </row>
    <row r="22" spans="1:10" s="4" customFormat="1" ht="72">
      <c r="A22" s="2" t="s">
        <v>419</v>
      </c>
      <c r="B22" s="2">
        <f t="shared" si="1"/>
        <v>116</v>
      </c>
      <c r="C22" s="2">
        <f t="shared" si="0"/>
        <v>119</v>
      </c>
      <c r="D22" s="2">
        <v>4</v>
      </c>
      <c r="E22" s="2" t="s">
        <v>376</v>
      </c>
      <c r="F22" s="2" t="s">
        <v>375</v>
      </c>
      <c r="G22" s="2" t="s">
        <v>416</v>
      </c>
      <c r="H22" s="2"/>
      <c r="I22" s="12">
        <v>15</v>
      </c>
      <c r="J22" s="2" t="str">
        <f>VLOOKUP(I22,'NSCC Reject Reason Codes'!$A$3:$B$615,2,FALSE)</f>
        <v>NSCC Reject Code invalid</v>
      </c>
    </row>
    <row r="23" spans="1:10" s="4" customFormat="1" ht="24">
      <c r="A23" s="2" t="s">
        <v>1547</v>
      </c>
      <c r="B23" s="2">
        <f t="shared" si="1"/>
        <v>120</v>
      </c>
      <c r="C23" s="2">
        <f t="shared" si="0"/>
        <v>121</v>
      </c>
      <c r="D23" s="2">
        <v>2</v>
      </c>
      <c r="E23" s="2" t="s">
        <v>376</v>
      </c>
      <c r="F23" s="2" t="s">
        <v>375</v>
      </c>
      <c r="G23" s="6" t="s">
        <v>2091</v>
      </c>
      <c r="H23" s="2" t="s">
        <v>1549</v>
      </c>
      <c r="I23" s="12">
        <v>16</v>
      </c>
      <c r="J23" s="2" t="str">
        <f>VLOOKUP(I23,'NSCC Reject Reason Codes'!$A$3:$B$615,2,FALSE)</f>
        <v>Transaction Code missing/invalid</v>
      </c>
    </row>
    <row r="24" spans="1:10" s="4" customFormat="1" ht="60">
      <c r="A24" s="2" t="s">
        <v>807</v>
      </c>
      <c r="B24" s="2">
        <f t="shared" si="1"/>
        <v>122</v>
      </c>
      <c r="C24" s="2">
        <f t="shared" si="0"/>
        <v>129</v>
      </c>
      <c r="D24" s="2">
        <v>8</v>
      </c>
      <c r="E24" s="2" t="s">
        <v>374</v>
      </c>
      <c r="F24" s="2" t="s">
        <v>375</v>
      </c>
      <c r="G24" s="6" t="s">
        <v>450</v>
      </c>
      <c r="H24" s="2" t="s">
        <v>2092</v>
      </c>
      <c r="I24" s="12">
        <v>17</v>
      </c>
      <c r="J24" s="2" t="str">
        <f>VLOOKUP(I24,'NSCC Reject Reason Codes'!$A$3:$B$615,2,FALSE)</f>
        <v>Settlement Date missing/invalid</v>
      </c>
    </row>
    <row r="25" spans="1:10" s="4" customFormat="1" ht="84">
      <c r="A25" s="2" t="s">
        <v>1126</v>
      </c>
      <c r="B25" s="2">
        <f t="shared" si="1"/>
        <v>130</v>
      </c>
      <c r="C25" s="2">
        <f t="shared" si="0"/>
        <v>130</v>
      </c>
      <c r="D25" s="2">
        <v>1</v>
      </c>
      <c r="E25" s="2" t="s">
        <v>376</v>
      </c>
      <c r="F25" s="2" t="s">
        <v>375</v>
      </c>
      <c r="G25" s="6" t="s">
        <v>2093</v>
      </c>
      <c r="H25" s="2" t="s">
        <v>1128</v>
      </c>
      <c r="I25" s="12">
        <v>18</v>
      </c>
      <c r="J25" s="2" t="str">
        <f>VLOOKUP(I25,'NSCC Reject Reason Codes'!$A$3:$B$615,2,FALSE)</f>
        <v>Settlement Indicator missing/invalid</v>
      </c>
    </row>
    <row r="26" spans="1:10" s="4" customFormat="1" ht="12">
      <c r="A26" s="2" t="s">
        <v>503</v>
      </c>
      <c r="B26" s="2">
        <f t="shared" si="1"/>
        <v>131</v>
      </c>
      <c r="C26" s="2">
        <f t="shared" si="0"/>
        <v>131</v>
      </c>
      <c r="D26" s="2">
        <v>1</v>
      </c>
      <c r="E26" s="2" t="s">
        <v>376</v>
      </c>
      <c r="F26" s="2" t="s">
        <v>375</v>
      </c>
      <c r="G26" s="6" t="s">
        <v>998</v>
      </c>
      <c r="H26" s="2"/>
      <c r="I26" s="12"/>
    </row>
    <row r="27" spans="1:10" s="4" customFormat="1" ht="24">
      <c r="A27" s="2" t="s">
        <v>2094</v>
      </c>
      <c r="B27" s="2">
        <f t="shared" si="1"/>
        <v>132</v>
      </c>
      <c r="C27" s="2">
        <f t="shared" si="0"/>
        <v>132</v>
      </c>
      <c r="D27" s="2">
        <v>1</v>
      </c>
      <c r="E27" s="2" t="s">
        <v>376</v>
      </c>
      <c r="F27" s="2" t="s">
        <v>375</v>
      </c>
      <c r="G27" s="6" t="s">
        <v>2095</v>
      </c>
      <c r="H27" s="2" t="s">
        <v>744</v>
      </c>
      <c r="I27" s="12">
        <v>61</v>
      </c>
      <c r="J27" s="2" t="str">
        <f>VLOOKUP(I27,'NSCC Reject Reason Codes'!$A$3:$B$615,2,FALSE)</f>
        <v xml:space="preserve">Exchange Type missing/invalid  </v>
      </c>
    </row>
    <row r="28" spans="1:10" s="4" customFormat="1" ht="60">
      <c r="A28" s="2" t="s">
        <v>2096</v>
      </c>
      <c r="B28" s="2">
        <f t="shared" si="1"/>
        <v>133</v>
      </c>
      <c r="C28" s="2">
        <f>$B28+$D28-1</f>
        <v>148</v>
      </c>
      <c r="D28" s="2">
        <v>16</v>
      </c>
      <c r="E28" s="2" t="s">
        <v>374</v>
      </c>
      <c r="F28" s="2" t="s">
        <v>375</v>
      </c>
      <c r="G28" s="6" t="s">
        <v>2097</v>
      </c>
      <c r="H28" s="2" t="s">
        <v>1076</v>
      </c>
      <c r="I28" s="61" t="s">
        <v>2098</v>
      </c>
      <c r="J28" s="2" t="s">
        <v>2099</v>
      </c>
    </row>
    <row r="29" spans="1:10" s="4" customFormat="1" ht="12">
      <c r="A29" s="2" t="s">
        <v>503</v>
      </c>
      <c r="B29" s="2">
        <f t="shared" si="1"/>
        <v>149</v>
      </c>
      <c r="C29" s="2">
        <f t="shared" si="0"/>
        <v>154</v>
      </c>
      <c r="D29" s="2">
        <v>6</v>
      </c>
      <c r="E29" s="2" t="s">
        <v>376</v>
      </c>
      <c r="F29" s="2" t="s">
        <v>375</v>
      </c>
      <c r="G29" s="6" t="s">
        <v>998</v>
      </c>
      <c r="H29" s="2"/>
      <c r="I29" s="12"/>
    </row>
    <row r="30" spans="1:10" s="4" customFormat="1" ht="36">
      <c r="A30" s="2" t="s">
        <v>2100</v>
      </c>
      <c r="B30" s="2">
        <f t="shared" si="1"/>
        <v>155</v>
      </c>
      <c r="C30" s="2">
        <f t="shared" si="0"/>
        <v>168</v>
      </c>
      <c r="D30" s="2">
        <v>14</v>
      </c>
      <c r="E30" s="2" t="s">
        <v>374</v>
      </c>
      <c r="F30" s="2" t="s">
        <v>385</v>
      </c>
      <c r="G30" s="63" t="s">
        <v>470</v>
      </c>
      <c r="H30" s="2" t="s">
        <v>2101</v>
      </c>
      <c r="I30" s="12">
        <v>63</v>
      </c>
      <c r="J30" s="2" t="str">
        <f>VLOOKUP(I30,'NSCC Reject Reason Codes'!$A$3:$B$615,2,FALSE)</f>
        <v xml:space="preserve">Exchange from Share Quantity invalid  </v>
      </c>
    </row>
    <row r="31" spans="1:10" s="4" customFormat="1" ht="60">
      <c r="A31" s="2" t="s">
        <v>1007</v>
      </c>
      <c r="B31" s="2">
        <f t="shared" si="1"/>
        <v>169</v>
      </c>
      <c r="C31" s="2">
        <f t="shared" si="0"/>
        <v>169</v>
      </c>
      <c r="D31" s="2">
        <v>1</v>
      </c>
      <c r="E31" s="2" t="s">
        <v>376</v>
      </c>
      <c r="F31" s="2" t="s">
        <v>375</v>
      </c>
      <c r="G31" s="6" t="s">
        <v>2102</v>
      </c>
      <c r="H31" s="11" t="s">
        <v>1009</v>
      </c>
      <c r="I31" s="12">
        <v>25</v>
      </c>
      <c r="J31" s="2" t="str">
        <f>VLOOKUP(I31,'NSCC Reject Reason Codes'!$A$3:$B$615,2,FALSE)</f>
        <v>Network Control Indicator missing/invalid</v>
      </c>
    </row>
    <row r="32" spans="1:10" s="4" customFormat="1" ht="60">
      <c r="A32" s="2" t="s">
        <v>2103</v>
      </c>
      <c r="B32" s="2">
        <f t="shared" si="1"/>
        <v>170</v>
      </c>
      <c r="C32" s="2">
        <f t="shared" si="0"/>
        <v>189</v>
      </c>
      <c r="D32" s="2">
        <v>20</v>
      </c>
      <c r="E32" s="2" t="s">
        <v>376</v>
      </c>
      <c r="F32" s="2" t="s">
        <v>458</v>
      </c>
      <c r="G32" s="6" t="s">
        <v>2104</v>
      </c>
      <c r="H32" s="2" t="s">
        <v>1012</v>
      </c>
      <c r="I32" s="12">
        <v>64</v>
      </c>
      <c r="J32" s="2" t="str">
        <f>VLOOKUP(I32,'NSCC Reject Reason Codes'!$A$3:$B$615,2,FALSE)</f>
        <v xml:space="preserve">From Firm Account Number missing/invalid  </v>
      </c>
    </row>
    <row r="33" spans="1:10" s="4" customFormat="1" ht="36">
      <c r="A33" s="2" t="s">
        <v>2105</v>
      </c>
      <c r="B33" s="2">
        <f t="shared" si="1"/>
        <v>190</v>
      </c>
      <c r="C33" s="2">
        <f t="shared" si="0"/>
        <v>209</v>
      </c>
      <c r="D33" s="2">
        <v>20</v>
      </c>
      <c r="E33" s="2" t="s">
        <v>376</v>
      </c>
      <c r="F33" s="2" t="s">
        <v>458</v>
      </c>
      <c r="G33" s="6" t="s">
        <v>2106</v>
      </c>
      <c r="H33" s="2" t="s">
        <v>1015</v>
      </c>
      <c r="I33" s="12">
        <v>65</v>
      </c>
      <c r="J33" s="2" t="str">
        <f>VLOOKUP(I33,'NSCC Reject Reason Codes'!$A$3:$B$615,2,FALSE)</f>
        <v xml:space="preserve">From Fund Account Number missing/invalid  </v>
      </c>
    </row>
    <row r="34" spans="1:10" s="4" customFormat="1" ht="240">
      <c r="A34" s="2" t="s">
        <v>2107</v>
      </c>
      <c r="B34" s="2">
        <f>$C33+1</f>
        <v>210</v>
      </c>
      <c r="C34" s="2">
        <f>$B34+$D34-1</f>
        <v>225</v>
      </c>
      <c r="D34" s="2">
        <v>16</v>
      </c>
      <c r="E34" s="2" t="s">
        <v>376</v>
      </c>
      <c r="F34" s="2" t="s">
        <v>458</v>
      </c>
      <c r="G34" s="2" t="s">
        <v>2108</v>
      </c>
      <c r="H34" s="11" t="s">
        <v>2109</v>
      </c>
      <c r="I34" s="10">
        <v>514</v>
      </c>
      <c r="J34" s="2" t="str">
        <f>VLOOKUP(I34,'NSCC Reject Reason Codes'!$A$3:$B$615,2,FALSE)</f>
        <v>Series NSCC Security Issue Number From missing/invalid</v>
      </c>
    </row>
    <row r="35" spans="1:10" s="4" customFormat="1" ht="24">
      <c r="A35" s="2" t="s">
        <v>1004</v>
      </c>
      <c r="B35" s="2">
        <f>$C34+1</f>
        <v>226</v>
      </c>
      <c r="C35" s="2">
        <f>$B35+$D35-1</f>
        <v>227</v>
      </c>
      <c r="D35" s="2">
        <v>2</v>
      </c>
      <c r="E35" s="2" t="s">
        <v>376</v>
      </c>
      <c r="F35" s="2" t="s">
        <v>385</v>
      </c>
      <c r="G35" s="155" t="s">
        <v>2110</v>
      </c>
      <c r="H35" s="2" t="s">
        <v>1006</v>
      </c>
      <c r="I35" s="12">
        <v>28</v>
      </c>
      <c r="J35" s="2" t="str">
        <f>VLOOKUP(I35,'NSCC Reject Reason Codes'!$A$3:$B$615,2,FALSE)</f>
        <v>Account Type missing/invalid</v>
      </c>
    </row>
    <row r="36" spans="1:10" s="4" customFormat="1" ht="24">
      <c r="A36" s="2" t="s">
        <v>1051</v>
      </c>
      <c r="B36" s="2">
        <f>$C35+1</f>
        <v>228</v>
      </c>
      <c r="C36" s="2">
        <f>$B36+$D36-1</f>
        <v>387</v>
      </c>
      <c r="D36" s="2">
        <v>160</v>
      </c>
      <c r="E36" s="2" t="s">
        <v>376</v>
      </c>
      <c r="F36" s="2" t="s">
        <v>385</v>
      </c>
      <c r="G36" s="2" t="s">
        <v>398</v>
      </c>
      <c r="H36" s="2" t="s">
        <v>2111</v>
      </c>
      <c r="I36" s="12">
        <v>29</v>
      </c>
      <c r="J36" s="2" t="str">
        <f>VLOOKUP(I36,'NSCC Reject Reason Codes'!$A$3:$B$615,2,FALSE)</f>
        <v>Account Registration Name missing/invalid</v>
      </c>
    </row>
    <row r="37" spans="1:10" s="4" customFormat="1" ht="36">
      <c r="A37" s="2" t="s">
        <v>1570</v>
      </c>
      <c r="B37" s="2">
        <f>$C36+1</f>
        <v>388</v>
      </c>
      <c r="C37" s="2">
        <f>$B37+$D37-1</f>
        <v>407</v>
      </c>
      <c r="D37" s="2">
        <v>20</v>
      </c>
      <c r="E37" s="2" t="s">
        <v>376</v>
      </c>
      <c r="F37" s="2" t="s">
        <v>458</v>
      </c>
      <c r="G37" s="6" t="s">
        <v>2112</v>
      </c>
      <c r="H37" s="2" t="s">
        <v>2113</v>
      </c>
      <c r="I37" s="12">
        <v>30</v>
      </c>
      <c r="J37" s="2" t="str">
        <f>VLOOKUP(I37,'NSCC Reject Reason Codes'!$A$3:$B$615,2,FALSE)</f>
        <v>Original Control Number Invalid</v>
      </c>
    </row>
    <row r="38" spans="1:10" s="4" customFormat="1" ht="12">
      <c r="A38" s="2" t="s">
        <v>503</v>
      </c>
      <c r="B38" s="2">
        <f t="shared" si="1"/>
        <v>408</v>
      </c>
      <c r="C38" s="2">
        <f t="shared" si="0"/>
        <v>435</v>
      </c>
      <c r="D38" s="2">
        <v>28</v>
      </c>
      <c r="E38" s="2" t="s">
        <v>376</v>
      </c>
      <c r="F38" s="2" t="s">
        <v>375</v>
      </c>
      <c r="G38" s="6" t="s">
        <v>998</v>
      </c>
      <c r="H38" s="2"/>
      <c r="I38" s="12"/>
    </row>
    <row r="39" spans="1:10" s="4" customFormat="1" ht="36">
      <c r="A39" s="2" t="s">
        <v>1578</v>
      </c>
      <c r="B39" s="2">
        <f t="shared" si="1"/>
        <v>436</v>
      </c>
      <c r="C39" s="2">
        <f t="shared" si="0"/>
        <v>450</v>
      </c>
      <c r="D39" s="2">
        <v>15</v>
      </c>
      <c r="E39" s="2" t="s">
        <v>376</v>
      </c>
      <c r="F39" s="2" t="s">
        <v>385</v>
      </c>
      <c r="G39" s="2" t="s">
        <v>398</v>
      </c>
      <c r="H39" s="2" t="s">
        <v>1086</v>
      </c>
      <c r="I39" s="12">
        <v>245</v>
      </c>
      <c r="J39" s="2" t="str">
        <f>VLOOKUP(I39,'NSCC Reject Reason Codes'!$A$3:$B$615,2,FALSE)</f>
        <v xml:space="preserve">Account Representative/Advisor Name missing/invalid  </v>
      </c>
    </row>
    <row r="40" spans="1:10" s="4" customFormat="1" ht="36">
      <c r="A40" s="2" t="s">
        <v>1083</v>
      </c>
      <c r="B40" s="2">
        <f t="shared" si="1"/>
        <v>451</v>
      </c>
      <c r="C40" s="2">
        <f t="shared" si="0"/>
        <v>459</v>
      </c>
      <c r="D40" s="2">
        <v>9</v>
      </c>
      <c r="E40" s="2" t="s">
        <v>376</v>
      </c>
      <c r="F40" s="2" t="s">
        <v>385</v>
      </c>
      <c r="G40" s="2" t="s">
        <v>398</v>
      </c>
      <c r="H40" s="2" t="s">
        <v>1204</v>
      </c>
      <c r="I40" s="12">
        <v>32</v>
      </c>
      <c r="J40" s="2" t="str">
        <f>VLOOKUP(I40,'NSCC Reject Reason Codes'!$A$3:$B$615,2,FALSE)</f>
        <v>Account Representative/Advisor Number missing/invalid</v>
      </c>
    </row>
    <row r="41" spans="1:10" s="4" customFormat="1" ht="12">
      <c r="A41" s="2" t="s">
        <v>503</v>
      </c>
      <c r="B41" s="2">
        <f t="shared" si="1"/>
        <v>460</v>
      </c>
      <c r="C41" s="2">
        <f t="shared" si="0"/>
        <v>691</v>
      </c>
      <c r="D41" s="2">
        <v>232</v>
      </c>
      <c r="E41" s="2" t="s">
        <v>376</v>
      </c>
      <c r="F41" s="2" t="s">
        <v>375</v>
      </c>
      <c r="G41" s="5" t="s">
        <v>998</v>
      </c>
      <c r="H41" s="2"/>
      <c r="I41" s="12"/>
    </row>
    <row r="42" spans="1:10" s="4" customFormat="1" ht="36">
      <c r="A42" s="2" t="s">
        <v>2114</v>
      </c>
      <c r="B42" s="2">
        <f t="shared" si="1"/>
        <v>692</v>
      </c>
      <c r="C42" s="2">
        <f t="shared" si="0"/>
        <v>692</v>
      </c>
      <c r="D42" s="2">
        <v>1</v>
      </c>
      <c r="E42" s="2" t="s">
        <v>376</v>
      </c>
      <c r="F42" s="2" t="s">
        <v>385</v>
      </c>
      <c r="G42" s="6" t="s">
        <v>455</v>
      </c>
      <c r="H42" s="2" t="s">
        <v>2115</v>
      </c>
      <c r="I42" s="12">
        <v>36</v>
      </c>
      <c r="J42" s="2" t="str">
        <f>VLOOKUP(I42,'NSCC Reject Reason Codes'!$A$3:$B$615,2,FALSE)</f>
        <v>Related Trade Indicator invalid</v>
      </c>
    </row>
    <row r="43" spans="1:10" s="4" customFormat="1" ht="84">
      <c r="A43" s="2" t="s">
        <v>2116</v>
      </c>
      <c r="B43" s="2">
        <f t="shared" si="1"/>
        <v>693</v>
      </c>
      <c r="C43" s="2">
        <f t="shared" si="0"/>
        <v>712</v>
      </c>
      <c r="D43" s="2">
        <v>20</v>
      </c>
      <c r="E43" s="2" t="s">
        <v>376</v>
      </c>
      <c r="F43" s="2" t="s">
        <v>458</v>
      </c>
      <c r="G43" s="6" t="s">
        <v>2117</v>
      </c>
      <c r="H43" s="2" t="s">
        <v>2118</v>
      </c>
      <c r="I43" s="12">
        <v>37</v>
      </c>
      <c r="J43" s="2" t="str">
        <f>VLOOKUP(I43,'NSCC Reject Reason Codes'!$A$3:$B$615,2,FALSE)</f>
        <v>Related Account Number invalid</v>
      </c>
    </row>
    <row r="44" spans="1:10" s="4" customFormat="1" ht="24">
      <c r="A44" s="2" t="s">
        <v>2119</v>
      </c>
      <c r="B44" s="2">
        <f t="shared" si="1"/>
        <v>713</v>
      </c>
      <c r="C44" s="2">
        <f t="shared" si="0"/>
        <v>724</v>
      </c>
      <c r="D44" s="2">
        <v>12</v>
      </c>
      <c r="E44" s="2" t="s">
        <v>376</v>
      </c>
      <c r="F44" s="2" t="s">
        <v>458</v>
      </c>
      <c r="G44" s="6" t="s">
        <v>2120</v>
      </c>
      <c r="H44" s="2" t="s">
        <v>2121</v>
      </c>
      <c r="I44" s="12">
        <v>38</v>
      </c>
      <c r="J44" s="2" t="str">
        <f>VLOOKUP(I44,'NSCC Reject Reason Codes'!$A$3:$B$615,2,FALSE)</f>
        <v>Related Account Security Issue ID invalid</v>
      </c>
    </row>
    <row r="45" spans="1:10" s="4" customFormat="1" ht="120">
      <c r="A45" s="2" t="s">
        <v>519</v>
      </c>
      <c r="B45" s="2">
        <f t="shared" si="1"/>
        <v>725</v>
      </c>
      <c r="C45" s="2">
        <f t="shared" si="0"/>
        <v>725</v>
      </c>
      <c r="D45" s="2">
        <v>1</v>
      </c>
      <c r="E45" s="2" t="s">
        <v>376</v>
      </c>
      <c r="F45" s="2" t="s">
        <v>385</v>
      </c>
      <c r="G45" s="6" t="s">
        <v>2122</v>
      </c>
      <c r="H45" s="2" t="s">
        <v>2123</v>
      </c>
      <c r="I45" s="12">
        <v>39</v>
      </c>
      <c r="J45" s="2" t="str">
        <f>VLOOKUP(I45,'NSCC Reject Reason Codes'!$A$3:$B$615,2,FALSE)</f>
        <v>Load Type Indicator missing/invalid</v>
      </c>
    </row>
    <row r="46" spans="1:10" s="4" customFormat="1" ht="72">
      <c r="A46" s="2" t="s">
        <v>1616</v>
      </c>
      <c r="B46" s="2">
        <f t="shared" si="1"/>
        <v>726</v>
      </c>
      <c r="C46" s="2">
        <f t="shared" si="0"/>
        <v>726</v>
      </c>
      <c r="D46" s="2">
        <v>1</v>
      </c>
      <c r="E46" s="2" t="s">
        <v>376</v>
      </c>
      <c r="F46" s="2" t="s">
        <v>385</v>
      </c>
      <c r="G46" s="6" t="s">
        <v>2124</v>
      </c>
      <c r="H46" s="2" t="s">
        <v>2125</v>
      </c>
      <c r="I46" s="12">
        <v>40</v>
      </c>
      <c r="J46" s="2" t="str">
        <f>VLOOKUP(I46,'NSCC Reject Reason Codes'!$A$3:$B$615,2,FALSE)</f>
        <v>Breakpoint Change Reason Code invalid</v>
      </c>
    </row>
    <row r="47" spans="1:10" s="4" customFormat="1" ht="72">
      <c r="A47" s="2" t="s">
        <v>2126</v>
      </c>
      <c r="B47" s="2">
        <f t="shared" si="1"/>
        <v>727</v>
      </c>
      <c r="C47" s="2">
        <f t="shared" si="0"/>
        <v>742</v>
      </c>
      <c r="D47" s="2">
        <v>16</v>
      </c>
      <c r="E47" s="2" t="s">
        <v>374</v>
      </c>
      <c r="F47" s="2" t="s">
        <v>458</v>
      </c>
      <c r="G47" s="122" t="s">
        <v>1719</v>
      </c>
      <c r="H47" s="2" t="s">
        <v>2127</v>
      </c>
      <c r="I47" s="12">
        <v>66</v>
      </c>
      <c r="J47" s="2" t="str">
        <f>VLOOKUP(I47,'NSCC Reject Reason Codes'!$A$3:$B$615,2,FALSE)</f>
        <v>Exchange from - Commission/Placement Fee Amount missing/invalid</v>
      </c>
    </row>
    <row r="48" spans="1:10" s="4" customFormat="1" ht="84">
      <c r="A48" s="2" t="s">
        <v>2128</v>
      </c>
      <c r="B48" s="2">
        <f t="shared" si="1"/>
        <v>743</v>
      </c>
      <c r="C48" s="2">
        <f t="shared" si="0"/>
        <v>748</v>
      </c>
      <c r="D48" s="2">
        <v>6</v>
      </c>
      <c r="E48" s="2" t="s">
        <v>374</v>
      </c>
      <c r="F48" s="2" t="s">
        <v>458</v>
      </c>
      <c r="G48" s="19" t="s">
        <v>1623</v>
      </c>
      <c r="H48" s="2" t="s">
        <v>2129</v>
      </c>
      <c r="I48" s="12">
        <v>67</v>
      </c>
      <c r="J48" s="2" t="str">
        <f>VLOOKUP(I48,'NSCC Reject Reason Codes'!$A$3:$B$615,2,FALSE)</f>
        <v>Exchange From - Commission/Placement Fee Percentage missing/invalid</v>
      </c>
    </row>
    <row r="49" spans="1:10" s="4" customFormat="1" ht="72">
      <c r="A49" s="2" t="s">
        <v>2130</v>
      </c>
      <c r="B49" s="2">
        <f t="shared" si="1"/>
        <v>749</v>
      </c>
      <c r="C49" s="2">
        <f t="shared" si="0"/>
        <v>764</v>
      </c>
      <c r="D49" s="2">
        <v>16</v>
      </c>
      <c r="E49" s="2" t="s">
        <v>374</v>
      </c>
      <c r="F49" s="2" t="s">
        <v>385</v>
      </c>
      <c r="G49" s="6" t="s">
        <v>465</v>
      </c>
      <c r="H49" s="2" t="s">
        <v>2131</v>
      </c>
      <c r="I49" s="12">
        <v>68</v>
      </c>
      <c r="J49" s="2" t="str">
        <f>VLOOKUP(I49,'NSCC Reject Reason Codes'!$A$3:$B$615,2,FALSE)</f>
        <v>Exchange From - Dealer Concession/Manager Paid Placement Fee Amount invalid</v>
      </c>
    </row>
    <row r="50" spans="1:10" s="4" customFormat="1" ht="36">
      <c r="A50" s="2" t="s">
        <v>2132</v>
      </c>
      <c r="B50" s="2">
        <f t="shared" si="1"/>
        <v>765</v>
      </c>
      <c r="C50" s="2">
        <f t="shared" si="0"/>
        <v>776</v>
      </c>
      <c r="D50" s="2">
        <v>12</v>
      </c>
      <c r="E50" s="2" t="s">
        <v>374</v>
      </c>
      <c r="F50" s="2" t="s">
        <v>385</v>
      </c>
      <c r="G50" s="6" t="s">
        <v>2133</v>
      </c>
      <c r="H50" s="2" t="s">
        <v>2134</v>
      </c>
      <c r="I50" s="12">
        <v>368</v>
      </c>
      <c r="J50" s="2" t="str">
        <f>VLOOKUP(I50,'NSCC Reject Reason Codes'!$A$3:$B$615,2,FALSE)</f>
        <v>Exchange from Price missing/invalid</v>
      </c>
    </row>
    <row r="51" spans="1:10" s="4" customFormat="1" ht="36">
      <c r="A51" s="2" t="s">
        <v>1049</v>
      </c>
      <c r="B51" s="2">
        <f t="shared" si="1"/>
        <v>777</v>
      </c>
      <c r="C51" s="2">
        <f t="shared" si="0"/>
        <v>816</v>
      </c>
      <c r="D51" s="2">
        <v>40</v>
      </c>
      <c r="E51" s="2" t="s">
        <v>376</v>
      </c>
      <c r="F51" s="4" t="s">
        <v>385</v>
      </c>
      <c r="G51" s="2" t="s">
        <v>398</v>
      </c>
      <c r="H51" s="2" t="s">
        <v>1050</v>
      </c>
      <c r="I51" s="12">
        <v>85</v>
      </c>
      <c r="J51" s="2" t="str">
        <f>VLOOKUP(I51,'NSCC Reject Reason Codes'!$A$3:$B$615,2,FALSE)</f>
        <v xml:space="preserve">Custodian Name missing </v>
      </c>
    </row>
    <row r="52" spans="1:10" s="4" customFormat="1" ht="24">
      <c r="A52" s="2" t="s">
        <v>971</v>
      </c>
      <c r="B52" s="2">
        <f t="shared" si="1"/>
        <v>817</v>
      </c>
      <c r="C52" s="2">
        <f t="shared" si="0"/>
        <v>825</v>
      </c>
      <c r="D52" s="2">
        <v>9</v>
      </c>
      <c r="E52" s="2" t="s">
        <v>374</v>
      </c>
      <c r="F52" s="4" t="s">
        <v>385</v>
      </c>
      <c r="G52" s="52" t="s">
        <v>972</v>
      </c>
      <c r="H52" s="2" t="s">
        <v>973</v>
      </c>
      <c r="I52" s="12">
        <v>86</v>
      </c>
      <c r="J52" s="2" t="str">
        <f>VLOOKUP(I52,'NSCC Reject Reason Codes'!$A$3:$B$615,2,FALSE)</f>
        <v>Custodian Tax Identification Number invalid</v>
      </c>
    </row>
    <row r="53" spans="1:10" s="4" customFormat="1" ht="12">
      <c r="A53" s="2" t="s">
        <v>2135</v>
      </c>
      <c r="B53" s="2">
        <f t="shared" si="1"/>
        <v>826</v>
      </c>
      <c r="C53" s="2">
        <f t="shared" si="0"/>
        <v>833</v>
      </c>
      <c r="D53" s="2">
        <v>8</v>
      </c>
      <c r="E53" s="2" t="s">
        <v>374</v>
      </c>
      <c r="F53" s="4" t="s">
        <v>385</v>
      </c>
      <c r="G53" s="4" t="s">
        <v>450</v>
      </c>
      <c r="I53" s="12">
        <v>385</v>
      </c>
      <c r="J53" s="2" t="str">
        <f>VLOOKUP(I53,'NSCC Reject Reason Codes'!$A$3:$B$615,2,FALSE)</f>
        <v>Share Lot Identifier 1 invalid</v>
      </c>
    </row>
    <row r="54" spans="1:10" s="4" customFormat="1" ht="12">
      <c r="A54" s="2" t="s">
        <v>2136</v>
      </c>
      <c r="B54" s="2">
        <f t="shared" si="1"/>
        <v>834</v>
      </c>
      <c r="C54" s="2">
        <f t="shared" si="0"/>
        <v>841</v>
      </c>
      <c r="D54" s="2">
        <v>8</v>
      </c>
      <c r="E54" s="2" t="s">
        <v>374</v>
      </c>
      <c r="F54" s="4" t="s">
        <v>385</v>
      </c>
      <c r="G54" s="4" t="s">
        <v>450</v>
      </c>
      <c r="I54" s="12">
        <v>386</v>
      </c>
      <c r="J54" s="2" t="str">
        <f>VLOOKUP(I54,'NSCC Reject Reason Codes'!$A$3:$B$615,2,FALSE)</f>
        <v>Share Lot Identifier 2 invalid</v>
      </c>
    </row>
    <row r="55" spans="1:10" s="4" customFormat="1" ht="12">
      <c r="A55" s="2" t="s">
        <v>2137</v>
      </c>
      <c r="B55" s="2">
        <f t="shared" si="1"/>
        <v>842</v>
      </c>
      <c r="C55" s="2">
        <f t="shared" si="0"/>
        <v>849</v>
      </c>
      <c r="D55" s="2">
        <v>8</v>
      </c>
      <c r="E55" s="2" t="s">
        <v>374</v>
      </c>
      <c r="F55" s="4" t="s">
        <v>385</v>
      </c>
      <c r="G55" s="4" t="s">
        <v>450</v>
      </c>
      <c r="I55" s="12">
        <v>387</v>
      </c>
      <c r="J55" s="2" t="str">
        <f>VLOOKUP(I55,'NSCC Reject Reason Codes'!$A$3:$B$615,2,FALSE)</f>
        <v>Share Lot Identifier 3 invalid</v>
      </c>
    </row>
    <row r="56" spans="1:10" s="4" customFormat="1" ht="12">
      <c r="A56" s="2" t="s">
        <v>2138</v>
      </c>
      <c r="B56" s="2">
        <f t="shared" si="1"/>
        <v>850</v>
      </c>
      <c r="C56" s="2">
        <f t="shared" si="0"/>
        <v>857</v>
      </c>
      <c r="D56" s="2">
        <v>8</v>
      </c>
      <c r="E56" s="2" t="s">
        <v>374</v>
      </c>
      <c r="F56" s="4" t="s">
        <v>385</v>
      </c>
      <c r="G56" s="4" t="s">
        <v>450</v>
      </c>
      <c r="I56" s="12">
        <v>388</v>
      </c>
      <c r="J56" s="2" t="str">
        <f>VLOOKUP(I56,'NSCC Reject Reason Codes'!$A$3:$B$615,2,FALSE)</f>
        <v>Share Lot Identifier 4 invalid</v>
      </c>
    </row>
    <row r="57" spans="1:10" s="4" customFormat="1" ht="12">
      <c r="A57" s="2" t="s">
        <v>2139</v>
      </c>
      <c r="B57" s="2">
        <f t="shared" si="1"/>
        <v>858</v>
      </c>
      <c r="C57" s="2">
        <f t="shared" si="0"/>
        <v>865</v>
      </c>
      <c r="D57" s="2">
        <v>8</v>
      </c>
      <c r="E57" s="2" t="s">
        <v>374</v>
      </c>
      <c r="F57" s="4" t="s">
        <v>385</v>
      </c>
      <c r="G57" s="4" t="s">
        <v>450</v>
      </c>
      <c r="I57" s="12">
        <v>389</v>
      </c>
      <c r="J57" s="2" t="str">
        <f>VLOOKUP(I57,'NSCC Reject Reason Codes'!$A$3:$B$615,2,FALSE)</f>
        <v>Share Lot Identifier 5 invalid</v>
      </c>
    </row>
    <row r="58" spans="1:10" s="4" customFormat="1" ht="192">
      <c r="A58" s="2" t="s">
        <v>2140</v>
      </c>
      <c r="B58" s="2">
        <f t="shared" si="1"/>
        <v>866</v>
      </c>
      <c r="C58" s="2">
        <f t="shared" si="0"/>
        <v>881</v>
      </c>
      <c r="D58" s="2">
        <v>16</v>
      </c>
      <c r="E58" s="2" t="s">
        <v>1020</v>
      </c>
      <c r="F58" s="2" t="s">
        <v>458</v>
      </c>
      <c r="G58" s="2" t="s">
        <v>2141</v>
      </c>
      <c r="H58" s="11" t="s">
        <v>2142</v>
      </c>
      <c r="I58" s="10">
        <v>69</v>
      </c>
      <c r="J58" s="2" t="str">
        <f>VLOOKUP(I58,'NSCC Reject Reason Codes'!$A$3:$B$615,2,FALSE)</f>
        <v xml:space="preserve">NSCC Security Issue  Exchange To missing/invalid  </v>
      </c>
    </row>
    <row r="59" spans="1:10" s="4" customFormat="1" ht="12">
      <c r="A59" s="2" t="s">
        <v>2143</v>
      </c>
      <c r="B59" s="2">
        <f t="shared" si="1"/>
        <v>882</v>
      </c>
      <c r="C59" s="2">
        <f t="shared" si="0"/>
        <v>884</v>
      </c>
      <c r="D59" s="2">
        <v>3</v>
      </c>
      <c r="E59" s="2" t="s">
        <v>376</v>
      </c>
      <c r="F59" s="2" t="s">
        <v>385</v>
      </c>
      <c r="G59" s="6"/>
      <c r="H59" s="2"/>
      <c r="I59" s="12">
        <v>343</v>
      </c>
      <c r="J59" s="2" t="str">
        <f>VLOOKUP(I59,'NSCC Reject Reason Codes'!$A$3:$B$615,2,FALSE)</f>
        <v xml:space="preserve">Sidepocket ID invalid </v>
      </c>
    </row>
    <row r="60" spans="1:10" s="4" customFormat="1" ht="12">
      <c r="A60" s="2" t="s">
        <v>2144</v>
      </c>
      <c r="B60" s="2">
        <f t="shared" si="1"/>
        <v>885</v>
      </c>
      <c r="C60" s="2">
        <f t="shared" si="0"/>
        <v>892</v>
      </c>
      <c r="D60" s="2">
        <v>8</v>
      </c>
      <c r="E60" s="2" t="s">
        <v>376</v>
      </c>
      <c r="F60" s="2" t="s">
        <v>385</v>
      </c>
      <c r="G60" s="6"/>
      <c r="H60" s="2" t="s">
        <v>993</v>
      </c>
      <c r="I60" s="12">
        <v>346</v>
      </c>
      <c r="J60" s="2" t="str">
        <f>VLOOKUP(I60,'NSCC Reject Reason Codes'!$A$3:$B$615,2,FALSE)</f>
        <v xml:space="preserve">Share Class invalid </v>
      </c>
    </row>
    <row r="61" spans="1:10" s="4" customFormat="1" ht="48">
      <c r="A61" s="2" t="s">
        <v>2145</v>
      </c>
      <c r="B61" s="2">
        <f t="shared" si="1"/>
        <v>893</v>
      </c>
      <c r="C61" s="2">
        <f t="shared" si="0"/>
        <v>893</v>
      </c>
      <c r="D61" s="2">
        <v>1</v>
      </c>
      <c r="E61" s="2" t="s">
        <v>376</v>
      </c>
      <c r="F61" s="2" t="s">
        <v>385</v>
      </c>
      <c r="G61" s="6" t="s">
        <v>1375</v>
      </c>
      <c r="H61" s="2"/>
      <c r="I61" s="12">
        <v>70</v>
      </c>
      <c r="J61" s="2" t="str">
        <f>VLOOKUP(I61,'NSCC Reject Reason Codes'!$A$3:$B$615,2,FALSE)</f>
        <v>Security Identifier Exchange To missing/invalid</v>
      </c>
    </row>
    <row r="62" spans="1:10" s="4" customFormat="1" ht="48">
      <c r="A62" s="2" t="s">
        <v>2146</v>
      </c>
      <c r="B62" s="2">
        <f t="shared" si="1"/>
        <v>894</v>
      </c>
      <c r="C62" s="2">
        <f t="shared" si="0"/>
        <v>905</v>
      </c>
      <c r="D62" s="2">
        <v>12</v>
      </c>
      <c r="E62" s="2" t="s">
        <v>376</v>
      </c>
      <c r="F62" s="2" t="s">
        <v>385</v>
      </c>
      <c r="G62" s="6"/>
      <c r="H62" s="2" t="s">
        <v>747</v>
      </c>
      <c r="I62" s="12">
        <v>71</v>
      </c>
      <c r="J62" s="2" t="str">
        <f>VLOOKUP(I62,'NSCC Reject Reason Codes'!$A$3:$B$615,2,FALSE)</f>
        <v>Security Issue ID  Exchange To missing/invalid</v>
      </c>
    </row>
    <row r="63" spans="1:10" s="4" customFormat="1" ht="60">
      <c r="A63" s="2" t="s">
        <v>2147</v>
      </c>
      <c r="B63" s="2">
        <f t="shared" si="1"/>
        <v>906</v>
      </c>
      <c r="C63" s="2">
        <f t="shared" si="0"/>
        <v>921</v>
      </c>
      <c r="D63" s="2">
        <v>16</v>
      </c>
      <c r="E63" s="2" t="s">
        <v>374</v>
      </c>
      <c r="F63" s="2" t="s">
        <v>375</v>
      </c>
      <c r="G63" s="6" t="s">
        <v>2097</v>
      </c>
      <c r="H63" s="2" t="s">
        <v>2148</v>
      </c>
      <c r="I63" s="61" t="s">
        <v>2149</v>
      </c>
      <c r="J63" s="2" t="s">
        <v>2099</v>
      </c>
    </row>
    <row r="64" spans="1:10" s="4" customFormat="1" ht="24">
      <c r="A64" s="2" t="s">
        <v>2150</v>
      </c>
      <c r="B64" s="2">
        <f t="shared" si="1"/>
        <v>922</v>
      </c>
      <c r="C64" s="2">
        <f t="shared" si="0"/>
        <v>935</v>
      </c>
      <c r="D64" s="2">
        <v>14</v>
      </c>
      <c r="E64" s="2" t="s">
        <v>374</v>
      </c>
      <c r="F64" s="2" t="s">
        <v>385</v>
      </c>
      <c r="G64" s="63" t="s">
        <v>470</v>
      </c>
      <c r="H64" s="2" t="s">
        <v>2151</v>
      </c>
      <c r="I64" s="12">
        <v>73</v>
      </c>
      <c r="J64" s="2" t="str">
        <f>VLOOKUP(I64,'NSCC Reject Reason Codes'!$A$3:$B$615,2,FALSE)</f>
        <v>Exchange to Share Quantity missing/invalid</v>
      </c>
    </row>
    <row r="65" spans="1:10" s="4" customFormat="1" ht="60">
      <c r="A65" s="2" t="s">
        <v>2152</v>
      </c>
      <c r="B65" s="2">
        <f t="shared" si="1"/>
        <v>936</v>
      </c>
      <c r="C65" s="2">
        <f t="shared" si="0"/>
        <v>955</v>
      </c>
      <c r="D65" s="2">
        <v>20</v>
      </c>
      <c r="E65" s="2" t="s">
        <v>376</v>
      </c>
      <c r="F65" s="2" t="s">
        <v>458</v>
      </c>
      <c r="G65" s="6" t="s">
        <v>2153</v>
      </c>
      <c r="H65" s="2" t="s">
        <v>1012</v>
      </c>
      <c r="I65" s="12">
        <v>74</v>
      </c>
      <c r="J65" s="2" t="str">
        <f>VLOOKUP(I65,'NSCC Reject Reason Codes'!$A$3:$B$615,2,FALSE)</f>
        <v xml:space="preserve">To Firm Account Number missing/invalid    </v>
      </c>
    </row>
    <row r="66" spans="1:10" s="4" customFormat="1" ht="48">
      <c r="A66" s="2" t="s">
        <v>2154</v>
      </c>
      <c r="B66" s="2">
        <f t="shared" si="1"/>
        <v>956</v>
      </c>
      <c r="C66" s="2">
        <f t="shared" si="0"/>
        <v>975</v>
      </c>
      <c r="D66" s="2">
        <v>20</v>
      </c>
      <c r="E66" s="2" t="s">
        <v>376</v>
      </c>
      <c r="F66" s="2" t="s">
        <v>458</v>
      </c>
      <c r="G66" s="6" t="s">
        <v>2155</v>
      </c>
      <c r="H66" s="2" t="s">
        <v>1015</v>
      </c>
      <c r="I66" s="12">
        <v>75</v>
      </c>
      <c r="J66" s="2" t="str">
        <f>VLOOKUP(I66,'NSCC Reject Reason Codes'!$A$3:$B$615,2,FALSE)</f>
        <v xml:space="preserve">To Fund Account Number missing/invalid  </v>
      </c>
    </row>
    <row r="67" spans="1:10" s="4" customFormat="1" ht="240">
      <c r="A67" s="2" t="s">
        <v>2156</v>
      </c>
      <c r="B67" s="2">
        <f>$C66+1</f>
        <v>976</v>
      </c>
      <c r="C67" s="2">
        <f>$B67+$D67-1</f>
        <v>991</v>
      </c>
      <c r="D67" s="2">
        <v>16</v>
      </c>
      <c r="E67" s="2" t="s">
        <v>376</v>
      </c>
      <c r="F67" s="2" t="s">
        <v>458</v>
      </c>
      <c r="G67" s="2" t="s">
        <v>2157</v>
      </c>
      <c r="H67" s="11" t="s">
        <v>2158</v>
      </c>
      <c r="I67" s="10">
        <v>515</v>
      </c>
      <c r="J67" s="2" t="str">
        <f>VLOOKUP(I67,'NSCC Reject Reason Codes'!$A$3:$B$615,2,FALSE)</f>
        <v>Series NSCC Security Issue Number To missing/invalid</v>
      </c>
    </row>
    <row r="68" spans="1:10" s="4" customFormat="1" ht="72">
      <c r="A68" s="2" t="s">
        <v>2159</v>
      </c>
      <c r="B68" s="2">
        <f t="shared" si="1"/>
        <v>992</v>
      </c>
      <c r="C68" s="2">
        <f t="shared" ref="C68:C76" si="2">$B68+$D68-1</f>
        <v>1007</v>
      </c>
      <c r="D68" s="2">
        <v>16</v>
      </c>
      <c r="E68" s="2" t="s">
        <v>374</v>
      </c>
      <c r="F68" s="2" t="s">
        <v>458</v>
      </c>
      <c r="G68" s="122" t="s">
        <v>1719</v>
      </c>
      <c r="H68" s="2" t="s">
        <v>2160</v>
      </c>
      <c r="I68" s="12">
        <v>76</v>
      </c>
      <c r="J68" s="2" t="str">
        <f>VLOOKUP(I68,'NSCC Reject Reason Codes'!$A$3:$B$615,2,FALSE)</f>
        <v>Exchange To - Commission/Placement Fee Amount missing/invalid</v>
      </c>
    </row>
    <row r="69" spans="1:10" s="4" customFormat="1" ht="84">
      <c r="A69" s="2" t="s">
        <v>2161</v>
      </c>
      <c r="B69" s="2">
        <f t="shared" ref="B69:B76" si="3">$C68+1</f>
        <v>1008</v>
      </c>
      <c r="C69" s="2">
        <f t="shared" si="2"/>
        <v>1013</v>
      </c>
      <c r="D69" s="2">
        <v>6</v>
      </c>
      <c r="E69" s="2" t="s">
        <v>374</v>
      </c>
      <c r="F69" s="2" t="s">
        <v>458</v>
      </c>
      <c r="G69" s="19" t="s">
        <v>1623</v>
      </c>
      <c r="H69" s="2" t="s">
        <v>2134</v>
      </c>
      <c r="I69" s="12">
        <v>77</v>
      </c>
      <c r="J69" s="2" t="str">
        <f>VLOOKUP(I69,'NSCC Reject Reason Codes'!$A$3:$B$615,2,FALSE)</f>
        <v>Exchange To - Commission/Placement Fee Percentage missing/invalid</v>
      </c>
    </row>
    <row r="70" spans="1:10" s="4" customFormat="1" ht="72">
      <c r="A70" s="2" t="s">
        <v>2162</v>
      </c>
      <c r="B70" s="2">
        <f t="shared" si="3"/>
        <v>1014</v>
      </c>
      <c r="C70" s="2">
        <f t="shared" si="2"/>
        <v>1029</v>
      </c>
      <c r="D70" s="2">
        <v>16</v>
      </c>
      <c r="E70" s="2" t="s">
        <v>374</v>
      </c>
      <c r="F70" s="2" t="s">
        <v>385</v>
      </c>
      <c r="G70" s="6" t="s">
        <v>465</v>
      </c>
      <c r="H70" s="2" t="s">
        <v>2160</v>
      </c>
      <c r="I70" s="12">
        <v>78</v>
      </c>
      <c r="J70" s="2" t="str">
        <f>VLOOKUP(I70,'NSCC Reject Reason Codes'!$A$3:$B$615,2,FALSE)</f>
        <v>Exchange To - Dealer Concession/Manager Paid Placement Fee Amount invalid</v>
      </c>
    </row>
    <row r="71" spans="1:10" s="4" customFormat="1" ht="48">
      <c r="A71" s="2" t="s">
        <v>2163</v>
      </c>
      <c r="B71" s="2">
        <f t="shared" si="3"/>
        <v>1030</v>
      </c>
      <c r="C71" s="2">
        <f t="shared" si="2"/>
        <v>1041</v>
      </c>
      <c r="D71" s="2">
        <v>12</v>
      </c>
      <c r="E71" s="2" t="s">
        <v>374</v>
      </c>
      <c r="F71" s="2" t="s">
        <v>375</v>
      </c>
      <c r="G71" s="6" t="s">
        <v>2164</v>
      </c>
      <c r="H71" s="2" t="s">
        <v>2165</v>
      </c>
      <c r="I71" s="12">
        <v>369</v>
      </c>
      <c r="J71" s="2" t="str">
        <f>VLOOKUP(I71,'NSCC Reject Reason Codes'!$A$3:$B$615,2,FALSE)</f>
        <v>Exchange to Price missing/invalid</v>
      </c>
    </row>
    <row r="72" spans="1:10" s="4" customFormat="1" ht="12">
      <c r="A72" s="2" t="s">
        <v>2166</v>
      </c>
      <c r="B72" s="2">
        <f t="shared" si="3"/>
        <v>1042</v>
      </c>
      <c r="C72" s="2">
        <f t="shared" si="2"/>
        <v>1049</v>
      </c>
      <c r="D72" s="2">
        <v>8</v>
      </c>
      <c r="E72" s="2" t="s">
        <v>374</v>
      </c>
      <c r="F72" s="4" t="s">
        <v>385</v>
      </c>
      <c r="G72" s="4" t="s">
        <v>450</v>
      </c>
      <c r="I72" s="12">
        <v>400</v>
      </c>
      <c r="J72" s="2" t="str">
        <f>VLOOKUP(I72,'NSCC Reject Reason Codes'!$A$3:$B$615,2,FALSE)</f>
        <v>Share Lot Identifier 1 To invalid</v>
      </c>
    </row>
    <row r="73" spans="1:10" s="4" customFormat="1" ht="12">
      <c r="A73" s="2" t="s">
        <v>2167</v>
      </c>
      <c r="B73" s="2">
        <f t="shared" si="3"/>
        <v>1050</v>
      </c>
      <c r="C73" s="2">
        <f t="shared" si="2"/>
        <v>1057</v>
      </c>
      <c r="D73" s="2">
        <v>8</v>
      </c>
      <c r="E73" s="2" t="s">
        <v>374</v>
      </c>
      <c r="F73" s="4" t="s">
        <v>385</v>
      </c>
      <c r="G73" s="4" t="s">
        <v>450</v>
      </c>
      <c r="I73" s="12">
        <v>401</v>
      </c>
      <c r="J73" s="2" t="str">
        <f>VLOOKUP(I73,'NSCC Reject Reason Codes'!$A$3:$B$615,2,FALSE)</f>
        <v>Share Lot Identifier 2  To invalid</v>
      </c>
    </row>
    <row r="74" spans="1:10" s="4" customFormat="1" ht="12">
      <c r="A74" s="2" t="s">
        <v>2168</v>
      </c>
      <c r="B74" s="2">
        <f t="shared" si="3"/>
        <v>1058</v>
      </c>
      <c r="C74" s="2">
        <f t="shared" si="2"/>
        <v>1065</v>
      </c>
      <c r="D74" s="2">
        <v>8</v>
      </c>
      <c r="E74" s="2" t="s">
        <v>374</v>
      </c>
      <c r="F74" s="4" t="s">
        <v>385</v>
      </c>
      <c r="G74" s="4" t="s">
        <v>450</v>
      </c>
      <c r="I74" s="12">
        <v>402</v>
      </c>
      <c r="J74" s="2" t="str">
        <f>VLOOKUP(I74,'NSCC Reject Reason Codes'!$A$3:$B$615,2,FALSE)</f>
        <v>Share Lot Identifier 3  To invalid</v>
      </c>
    </row>
    <row r="75" spans="1:10" s="4" customFormat="1" ht="12">
      <c r="A75" s="2" t="s">
        <v>2169</v>
      </c>
      <c r="B75" s="2">
        <f t="shared" si="3"/>
        <v>1066</v>
      </c>
      <c r="C75" s="2">
        <f t="shared" si="2"/>
        <v>1073</v>
      </c>
      <c r="D75" s="2">
        <v>8</v>
      </c>
      <c r="E75" s="2" t="s">
        <v>374</v>
      </c>
      <c r="F75" s="4" t="s">
        <v>385</v>
      </c>
      <c r="G75" s="4" t="s">
        <v>450</v>
      </c>
      <c r="I75" s="12">
        <v>403</v>
      </c>
      <c r="J75" s="2" t="str">
        <f>VLOOKUP(I75,'NSCC Reject Reason Codes'!$A$3:$B$615,2,FALSE)</f>
        <v>Share Lot Identifier 4 To invalid</v>
      </c>
    </row>
    <row r="76" spans="1:10" s="4" customFormat="1" ht="12">
      <c r="A76" s="2" t="s">
        <v>2170</v>
      </c>
      <c r="B76" s="2">
        <f t="shared" si="3"/>
        <v>1074</v>
      </c>
      <c r="C76" s="2">
        <f t="shared" si="2"/>
        <v>1081</v>
      </c>
      <c r="D76" s="2">
        <v>8</v>
      </c>
      <c r="E76" s="2" t="s">
        <v>374</v>
      </c>
      <c r="F76" s="4" t="s">
        <v>385</v>
      </c>
      <c r="G76" s="5" t="s">
        <v>450</v>
      </c>
      <c r="I76" s="12">
        <v>404</v>
      </c>
      <c r="J76" s="2" t="str">
        <f>VLOOKUP(I76,'NSCC Reject Reason Codes'!$A$3:$B$615,2,FALSE)</f>
        <v>Share Lot Identifier 5 To  invalid</v>
      </c>
    </row>
  </sheetData>
  <autoFilter ref="A2:J76" xr:uid="{00000000-0009-0000-0000-000014000000}"/>
  <customSheetViews>
    <customSheetView guid="{EE821439-75E3-4A63-A3B6-BCBD88C611ED}" showPageBreaks="1" fitToPage="1">
      <pane xSplit="1" ySplit="2" topLeftCell="B3" activePane="bottomRight" state="frozenSplit"/>
      <selection pane="bottomRight"/>
      <pageMargins left="0" right="0" top="0" bottom="0" header="0" footer="0"/>
      <printOptions horizontalCentered="1" gridLines="1"/>
      <pageSetup paperSize="5" fitToHeight="100" orientation="landscape" r:id="rId1"/>
      <headerFooter alignWithMargins="0">
        <oddHeader>&amp;C&amp;A</oddHeader>
        <oddFooter>&amp;L&amp;A&amp;C&amp;P</oddFooter>
      </headerFooter>
    </customSheetView>
    <customSheetView guid="{D7F7BEE5-BE09-43B7-BD73-E69A29CFAB86}" fitToPage="1">
      <pane xSplit="1" ySplit="1" topLeftCell="B35" activePane="bottomRight" state="frozenSplit"/>
      <selection pane="bottomRight" activeCell="A12" sqref="A12"/>
      <pageMargins left="0" right="0" top="0" bottom="0" header="0" footer="0"/>
      <printOptions horizontalCentered="1" gridLines="1"/>
      <pageSetup paperSize="5" fitToHeight="100" orientation="landscape" r:id="rId2"/>
      <headerFooter alignWithMargins="0">
        <oddHeader>&amp;C&amp;A</oddHeader>
        <oddFooter>&amp;L&amp;A&amp;C&amp;P</oddFooter>
      </headerFooter>
    </customSheetView>
    <customSheetView guid="{02149C7A-8138-4D93-95DB-BA5C87F38634}" showPageBreaks="1" fitToPage="1">
      <pane xSplit="1" ySplit="2" topLeftCell="B3" activePane="bottomRight" state="frozenSplit"/>
      <selection pane="bottomRight" activeCell="G44" sqref="G44"/>
      <pageMargins left="0" right="0" top="0" bottom="0" header="0" footer="0"/>
      <printOptions horizontalCentered="1" gridLines="1"/>
      <pageSetup paperSize="5" fitToHeight="100" orientation="landscape" r:id="rId3"/>
      <headerFooter alignWithMargins="0">
        <oddHeader>&amp;C&amp;A</oddHeader>
        <oddFooter>&amp;L&amp;A&amp;C&amp;P</oddFooter>
      </headerFooter>
    </customSheetView>
  </customSheetViews>
  <phoneticPr fontId="1" type="noConversion"/>
  <hyperlinks>
    <hyperlink ref="B1" location="'Table of Contents'!A1" display="T.O.C" xr:uid="{00000000-0004-0000-1400-000000000000}"/>
    <hyperlink ref="G35" location="'Account Types'!A1" display="See Tab ‘Account Types’ for list" xr:uid="{00000000-0004-0000-1400-000001000000}"/>
  </hyperlinks>
  <printOptions horizontalCentered="1" gridLines="1"/>
  <pageMargins left="0.25" right="0.25" top="0.75" bottom="0.75" header="0.25" footer="0.25"/>
  <pageSetup paperSize="5" fitToHeight="100" orientation="landscape" r:id="rId4"/>
  <headerFooter alignWithMargins="0">
    <oddHeader>&amp;C&amp;A</oddHeader>
    <oddFooter>&amp;C&amp;P&amp;L&amp;"Arial"&amp;10&amp;K000000&amp;A_x000D_&amp;1#&amp;"Arial"&amp;10&amp;K737373DTCC Public (White)</oddFooter>
  </headerFooter>
  <ignoredErrors>
    <ignoredError sqref="G30 G64 G70 G49" numberStoredAsText="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8">
    <pageSetUpPr fitToPage="1"/>
  </sheetPr>
  <dimension ref="A1:K44"/>
  <sheetViews>
    <sheetView zoomScaleNormal="100" workbookViewId="0"/>
  </sheetViews>
  <sheetFormatPr defaultColWidth="9.140625" defaultRowHeight="12.75"/>
  <cols>
    <col min="1" max="1" width="30.7109375" style="3" customWidth="1"/>
    <col min="2" max="6" width="7.7109375" style="3" customWidth="1"/>
    <col min="7" max="8" width="40.7109375" style="3" customWidth="1"/>
    <col min="9" max="9" width="7.7109375" style="3" customWidth="1"/>
    <col min="10" max="10" width="40.7109375" style="43" customWidth="1"/>
    <col min="11" max="16384" width="9.140625" style="3"/>
  </cols>
  <sheetData>
    <row r="1" spans="1:11" ht="18.75" customHeight="1">
      <c r="A1" s="64" t="s">
        <v>25</v>
      </c>
      <c r="B1" s="66" t="s">
        <v>47</v>
      </c>
    </row>
    <row r="2" spans="1:11" ht="30" customHeight="1">
      <c r="A2" s="7" t="s">
        <v>363</v>
      </c>
      <c r="B2" s="7" t="s">
        <v>364</v>
      </c>
      <c r="C2" s="7" t="s">
        <v>365</v>
      </c>
      <c r="D2" s="7" t="s">
        <v>366</v>
      </c>
      <c r="E2" s="7" t="s">
        <v>367</v>
      </c>
      <c r="F2" s="7" t="s">
        <v>368</v>
      </c>
      <c r="G2" s="7" t="s">
        <v>369</v>
      </c>
      <c r="H2" s="7" t="s">
        <v>370</v>
      </c>
      <c r="I2" s="7" t="s">
        <v>371</v>
      </c>
      <c r="J2" s="7" t="s">
        <v>372</v>
      </c>
    </row>
    <row r="3" spans="1:11" s="4" customFormat="1" ht="12">
      <c r="A3" s="2" t="s">
        <v>373</v>
      </c>
      <c r="B3" s="2">
        <v>1</v>
      </c>
      <c r="C3" s="2">
        <f>$B3+$D3-1</f>
        <v>4</v>
      </c>
      <c r="D3" s="2">
        <v>4</v>
      </c>
      <c r="E3" s="2" t="s">
        <v>374</v>
      </c>
      <c r="F3" s="2" t="s">
        <v>375</v>
      </c>
      <c r="G3" s="2"/>
      <c r="H3" s="2"/>
      <c r="I3" s="10">
        <v>1</v>
      </c>
      <c r="J3" s="2" t="str">
        <f>VLOOKUP(I3,'NSCC Reject Reason Codes'!$A$3:$B$615,2,FALSE)</f>
        <v>Record Length missing/invalid</v>
      </c>
    </row>
    <row r="4" spans="1:11" s="4" customFormat="1" ht="12">
      <c r="A4" s="2" t="s">
        <v>51</v>
      </c>
      <c r="B4" s="2">
        <f>$C3+1</f>
        <v>5</v>
      </c>
      <c r="C4" s="2">
        <f t="shared" ref="C4:C43" si="0">$B4+$D4-1</f>
        <v>5</v>
      </c>
      <c r="D4" s="2">
        <v>1</v>
      </c>
      <c r="E4" s="2" t="s">
        <v>376</v>
      </c>
      <c r="F4" s="2" t="s">
        <v>375</v>
      </c>
      <c r="G4" s="2" t="s">
        <v>69</v>
      </c>
      <c r="H4" s="2"/>
      <c r="I4" s="10">
        <v>2</v>
      </c>
      <c r="J4" s="2" t="str">
        <f>VLOOKUP(I4,'NSCC Reject Reason Codes'!$A$3:$B$615,2,FALSE)</f>
        <v>Originator Type missing/invalid</v>
      </c>
    </row>
    <row r="5" spans="1:11" s="4" customFormat="1" ht="24">
      <c r="A5" s="2" t="s">
        <v>987</v>
      </c>
      <c r="B5" s="2">
        <f t="shared" ref="B5:B43" si="1">$C4+1</f>
        <v>6</v>
      </c>
      <c r="C5" s="2">
        <f t="shared" si="0"/>
        <v>13</v>
      </c>
      <c r="D5" s="2">
        <v>8</v>
      </c>
      <c r="E5" s="2" t="s">
        <v>376</v>
      </c>
      <c r="F5" s="2" t="s">
        <v>375</v>
      </c>
      <c r="H5" s="2" t="s">
        <v>988</v>
      </c>
      <c r="I5" s="12">
        <v>3</v>
      </c>
      <c r="J5" s="2" t="str">
        <f>VLOOKUP(I5,'NSCC Reject Reason Codes'!$A$3:$B$615,2,FALSE)</f>
        <v>Firm Number missing/invalid</v>
      </c>
    </row>
    <row r="6" spans="1:11" s="4" customFormat="1" ht="12">
      <c r="A6" s="145" t="s">
        <v>380</v>
      </c>
      <c r="B6" s="2">
        <f t="shared" si="1"/>
        <v>14</v>
      </c>
      <c r="C6" s="2">
        <f t="shared" si="0"/>
        <v>21</v>
      </c>
      <c r="D6" s="2">
        <v>8</v>
      </c>
      <c r="E6" s="2" t="s">
        <v>376</v>
      </c>
      <c r="F6" s="2" t="s">
        <v>375</v>
      </c>
      <c r="H6" s="2" t="s">
        <v>381</v>
      </c>
      <c r="I6" s="12">
        <v>4</v>
      </c>
      <c r="J6" s="2" t="str">
        <f>VLOOKUP(I6,'NSCC Reject Reason Codes'!$A$3:$B$615,2,FALSE)</f>
        <v>Fund Number missing/invalid</v>
      </c>
    </row>
    <row r="7" spans="1:11" s="4" customFormat="1" ht="12">
      <c r="A7" s="2" t="s">
        <v>382</v>
      </c>
      <c r="B7" s="2">
        <f t="shared" si="1"/>
        <v>22</v>
      </c>
      <c r="C7" s="2">
        <f t="shared" si="0"/>
        <v>24</v>
      </c>
      <c r="D7" s="2">
        <v>3</v>
      </c>
      <c r="E7" s="2" t="s">
        <v>376</v>
      </c>
      <c r="F7" s="2" t="s">
        <v>375</v>
      </c>
      <c r="G7" s="4" t="s">
        <v>2171</v>
      </c>
      <c r="H7" s="2"/>
      <c r="I7" s="12">
        <v>5</v>
      </c>
      <c r="J7" s="2" t="str">
        <f>VLOOKUP(I7,'NSCC Reject Reason Codes'!$A$3:$B$615,2,FALSE)</f>
        <v xml:space="preserve">Record Type missing/invalid  </v>
      </c>
    </row>
    <row r="8" spans="1:11" s="4" customFormat="1" ht="144">
      <c r="A8" s="2" t="s">
        <v>384</v>
      </c>
      <c r="B8" s="2">
        <f t="shared" si="1"/>
        <v>25</v>
      </c>
      <c r="C8" s="2">
        <f t="shared" si="0"/>
        <v>40</v>
      </c>
      <c r="D8" s="2">
        <v>16</v>
      </c>
      <c r="E8" s="2" t="s">
        <v>376</v>
      </c>
      <c r="F8" s="2" t="s">
        <v>458</v>
      </c>
      <c r="G8" s="2" t="s">
        <v>990</v>
      </c>
      <c r="H8" s="11" t="s">
        <v>1110</v>
      </c>
      <c r="I8" s="10">
        <v>6</v>
      </c>
      <c r="J8" s="2" t="str">
        <f>VLOOKUP(I8,'NSCC Reject Reason Codes'!$A$3:$B$615,2,FALSE)</f>
        <v xml:space="preserve">NSCC Security Issue Number missing/invalid </v>
      </c>
      <c r="K8" s="2"/>
    </row>
    <row r="9" spans="1:11" s="15" customFormat="1" ht="36">
      <c r="A9" s="2" t="s">
        <v>388</v>
      </c>
      <c r="B9" s="2">
        <f t="shared" si="1"/>
        <v>41</v>
      </c>
      <c r="C9" s="2">
        <f t="shared" si="0"/>
        <v>43</v>
      </c>
      <c r="D9" s="2">
        <v>3</v>
      </c>
      <c r="E9" s="2" t="s">
        <v>376</v>
      </c>
      <c r="F9" s="2" t="s">
        <v>385</v>
      </c>
      <c r="G9" s="2"/>
      <c r="H9" s="28" t="s">
        <v>390</v>
      </c>
      <c r="I9" s="12">
        <v>343</v>
      </c>
      <c r="J9" s="2" t="str">
        <f>VLOOKUP(I9,'NSCC Reject Reason Codes'!$A$3:$B$615,2,FALSE)</f>
        <v xml:space="preserve">Sidepocket ID invalid </v>
      </c>
    </row>
    <row r="10" spans="1:11" s="4" customFormat="1" ht="12">
      <c r="A10" s="2" t="s">
        <v>391</v>
      </c>
      <c r="B10" s="2">
        <f t="shared" si="1"/>
        <v>44</v>
      </c>
      <c r="C10" s="2">
        <f t="shared" si="0"/>
        <v>51</v>
      </c>
      <c r="D10" s="2">
        <v>8</v>
      </c>
      <c r="E10" s="2" t="s">
        <v>376</v>
      </c>
      <c r="F10" s="2" t="s">
        <v>385</v>
      </c>
      <c r="G10" s="2"/>
      <c r="H10" s="2" t="s">
        <v>993</v>
      </c>
      <c r="I10" s="12">
        <v>346</v>
      </c>
      <c r="J10" s="2" t="str">
        <f>VLOOKUP(I10,'NSCC Reject Reason Codes'!$A$3:$B$615,2,FALSE)</f>
        <v xml:space="preserve">Share Class invalid </v>
      </c>
    </row>
    <row r="11" spans="1:11" s="4" customFormat="1" ht="48">
      <c r="A11" s="2" t="s">
        <v>994</v>
      </c>
      <c r="B11" s="2">
        <f t="shared" si="1"/>
        <v>52</v>
      </c>
      <c r="C11" s="2">
        <f t="shared" si="0"/>
        <v>52</v>
      </c>
      <c r="D11" s="2">
        <v>1</v>
      </c>
      <c r="E11" s="2" t="s">
        <v>376</v>
      </c>
      <c r="F11" s="2" t="s">
        <v>385</v>
      </c>
      <c r="G11" s="2" t="s">
        <v>1111</v>
      </c>
      <c r="H11" s="2" t="s">
        <v>747</v>
      </c>
      <c r="I11" s="12">
        <v>7</v>
      </c>
      <c r="J11" s="2" t="str">
        <f>VLOOKUP(I11,'NSCC Reject Reason Codes'!$A$3:$B$615,2,FALSE)</f>
        <v>Security Identifier invalid</v>
      </c>
    </row>
    <row r="12" spans="1:11" s="4" customFormat="1" ht="36">
      <c r="A12" s="2" t="s">
        <v>996</v>
      </c>
      <c r="B12" s="2">
        <f t="shared" si="1"/>
        <v>53</v>
      </c>
      <c r="C12" s="2">
        <f t="shared" si="0"/>
        <v>64</v>
      </c>
      <c r="D12" s="2">
        <v>12</v>
      </c>
      <c r="E12" s="2" t="s">
        <v>376</v>
      </c>
      <c r="F12" s="2" t="s">
        <v>385</v>
      </c>
      <c r="G12" s="2"/>
      <c r="H12" s="2" t="s">
        <v>747</v>
      </c>
      <c r="I12" s="12">
        <v>8</v>
      </c>
      <c r="J12" s="2" t="str">
        <f>VLOOKUP(I12,'NSCC Reject Reason Codes'!$A$3:$B$615,2,FALSE)</f>
        <v>Security Issue ID invalid</v>
      </c>
    </row>
    <row r="13" spans="1:11" s="4" customFormat="1" ht="84">
      <c r="A13" s="2" t="s">
        <v>1113</v>
      </c>
      <c r="B13" s="2">
        <f t="shared" si="1"/>
        <v>65</v>
      </c>
      <c r="C13" s="2">
        <f t="shared" si="0"/>
        <v>84</v>
      </c>
      <c r="D13" s="2">
        <v>20</v>
      </c>
      <c r="E13" s="2" t="s">
        <v>376</v>
      </c>
      <c r="F13" s="2" t="s">
        <v>375</v>
      </c>
      <c r="G13" s="2" t="s">
        <v>2172</v>
      </c>
      <c r="H13" s="2" t="s">
        <v>1115</v>
      </c>
      <c r="I13" s="12">
        <v>9</v>
      </c>
      <c r="J13" s="2" t="str">
        <f>VLOOKUP(I13,'NSCC Reject Reason Codes'!$A$3:$B$615,2,FALSE)</f>
        <v>Control Number missing/invalid</v>
      </c>
    </row>
    <row r="14" spans="1:11" s="4" customFormat="1" ht="12">
      <c r="A14" s="2" t="s">
        <v>503</v>
      </c>
      <c r="B14" s="2">
        <f t="shared" si="1"/>
        <v>85</v>
      </c>
      <c r="C14" s="2">
        <f t="shared" si="0"/>
        <v>85</v>
      </c>
      <c r="D14" s="2">
        <v>1</v>
      </c>
      <c r="E14" s="2" t="s">
        <v>376</v>
      </c>
      <c r="F14" s="2" t="s">
        <v>375</v>
      </c>
      <c r="G14" s="2" t="s">
        <v>998</v>
      </c>
      <c r="H14" s="2"/>
      <c r="I14" s="12"/>
      <c r="J14" s="2"/>
    </row>
    <row r="15" spans="1:11" s="4" customFormat="1" ht="24">
      <c r="A15" s="2" t="s">
        <v>420</v>
      </c>
      <c r="B15" s="2">
        <f t="shared" si="1"/>
        <v>86</v>
      </c>
      <c r="C15" s="2">
        <f t="shared" si="0"/>
        <v>93</v>
      </c>
      <c r="D15" s="2">
        <v>8</v>
      </c>
      <c r="E15" s="2" t="s">
        <v>374</v>
      </c>
      <c r="F15" s="2" t="s">
        <v>375</v>
      </c>
      <c r="G15" s="2" t="s">
        <v>2173</v>
      </c>
      <c r="H15" s="2" t="s">
        <v>1695</v>
      </c>
      <c r="I15" s="12">
        <v>11</v>
      </c>
      <c r="J15" s="2" t="str">
        <f>VLOOKUP(I15,'NSCC Reject Reason Codes'!$A$3:$B$615,2,FALSE)</f>
        <v xml:space="preserve">Submission Date missing/invalid  </v>
      </c>
    </row>
    <row r="16" spans="1:11" s="4" customFormat="1" ht="48">
      <c r="A16" s="2" t="s">
        <v>2174</v>
      </c>
      <c r="B16" s="2">
        <f t="shared" si="1"/>
        <v>94</v>
      </c>
      <c r="C16" s="2">
        <f t="shared" si="0"/>
        <v>101</v>
      </c>
      <c r="D16" s="2">
        <v>8</v>
      </c>
      <c r="E16" s="2" t="s">
        <v>374</v>
      </c>
      <c r="F16" s="2" t="s">
        <v>375</v>
      </c>
      <c r="G16" s="2" t="s">
        <v>450</v>
      </c>
      <c r="H16" s="2" t="s">
        <v>2175</v>
      </c>
      <c r="I16" s="12">
        <v>12</v>
      </c>
      <c r="J16" s="2" t="str">
        <f>VLOOKUP(I16,'NSCC Reject Reason Codes'!$A$3:$B$615,2,FALSE)</f>
        <v>Trade Date missing/invalid</v>
      </c>
    </row>
    <row r="17" spans="1:10" s="4" customFormat="1" ht="12">
      <c r="A17" s="2" t="s">
        <v>503</v>
      </c>
      <c r="B17" s="2">
        <f t="shared" si="1"/>
        <v>102</v>
      </c>
      <c r="C17" s="2">
        <f t="shared" si="0"/>
        <v>102</v>
      </c>
      <c r="D17" s="2">
        <v>1</v>
      </c>
      <c r="E17" s="2" t="s">
        <v>376</v>
      </c>
      <c r="F17" s="2" t="s">
        <v>375</v>
      </c>
      <c r="G17" s="2" t="s">
        <v>998</v>
      </c>
      <c r="H17" s="2"/>
      <c r="I17" s="12"/>
      <c r="J17" s="2"/>
    </row>
    <row r="18" spans="1:10" s="4" customFormat="1" ht="84">
      <c r="A18" s="2" t="s">
        <v>413</v>
      </c>
      <c r="B18" s="2">
        <f t="shared" si="1"/>
        <v>103</v>
      </c>
      <c r="C18" s="2">
        <f t="shared" si="0"/>
        <v>103</v>
      </c>
      <c r="D18" s="2">
        <v>1</v>
      </c>
      <c r="E18" s="2" t="s">
        <v>376</v>
      </c>
      <c r="F18" s="2" t="s">
        <v>375</v>
      </c>
      <c r="G18" s="2" t="s">
        <v>414</v>
      </c>
      <c r="H18" s="2"/>
      <c r="I18" s="12">
        <v>14</v>
      </c>
      <c r="J18" s="2" t="str">
        <f>VLOOKUP(I18,'NSCC Reject Reason Codes'!$A$3:$B$615,2,FALSE)</f>
        <v>NSCC Reject Indicator invalid</v>
      </c>
    </row>
    <row r="19" spans="1:10" s="4" customFormat="1" ht="72">
      <c r="A19" s="2" t="s">
        <v>415</v>
      </c>
      <c r="B19" s="2">
        <f t="shared" si="1"/>
        <v>104</v>
      </c>
      <c r="C19" s="2">
        <f t="shared" si="0"/>
        <v>107</v>
      </c>
      <c r="D19" s="2">
        <v>4</v>
      </c>
      <c r="E19" s="2" t="s">
        <v>376</v>
      </c>
      <c r="F19" s="2" t="s">
        <v>375</v>
      </c>
      <c r="G19" s="2" t="s">
        <v>416</v>
      </c>
      <c r="H19" s="2"/>
      <c r="I19" s="12">
        <v>15</v>
      </c>
      <c r="J19" s="2" t="str">
        <f>VLOOKUP(I19,'NSCC Reject Reason Codes'!$A$3:$B$615,2,FALSE)</f>
        <v>NSCC Reject Code invalid</v>
      </c>
    </row>
    <row r="20" spans="1:10" s="4" customFormat="1" ht="72">
      <c r="A20" s="2" t="s">
        <v>417</v>
      </c>
      <c r="B20" s="2">
        <f t="shared" si="1"/>
        <v>108</v>
      </c>
      <c r="C20" s="2">
        <f t="shared" si="0"/>
        <v>111</v>
      </c>
      <c r="D20" s="2">
        <v>4</v>
      </c>
      <c r="E20" s="2" t="s">
        <v>376</v>
      </c>
      <c r="F20" s="2" t="s">
        <v>375</v>
      </c>
      <c r="G20" s="2" t="s">
        <v>416</v>
      </c>
      <c r="H20" s="2"/>
      <c r="I20" s="12">
        <v>15</v>
      </c>
      <c r="J20" s="2" t="str">
        <f>VLOOKUP(I20,'NSCC Reject Reason Codes'!$A$3:$B$615,2,FALSE)</f>
        <v>NSCC Reject Code invalid</v>
      </c>
    </row>
    <row r="21" spans="1:10" s="4" customFormat="1" ht="72">
      <c r="A21" s="2" t="s">
        <v>418</v>
      </c>
      <c r="B21" s="2">
        <f t="shared" si="1"/>
        <v>112</v>
      </c>
      <c r="C21" s="2">
        <f t="shared" si="0"/>
        <v>115</v>
      </c>
      <c r="D21" s="2">
        <v>4</v>
      </c>
      <c r="E21" s="2" t="s">
        <v>376</v>
      </c>
      <c r="F21" s="2" t="s">
        <v>375</v>
      </c>
      <c r="G21" s="2" t="s">
        <v>416</v>
      </c>
      <c r="H21" s="2"/>
      <c r="I21" s="12">
        <v>15</v>
      </c>
      <c r="J21" s="2" t="str">
        <f>VLOOKUP(I21,'NSCC Reject Reason Codes'!$A$3:$B$615,2,FALSE)</f>
        <v>NSCC Reject Code invalid</v>
      </c>
    </row>
    <row r="22" spans="1:10" s="4" customFormat="1" ht="72">
      <c r="A22" s="2" t="s">
        <v>419</v>
      </c>
      <c r="B22" s="2">
        <f t="shared" si="1"/>
        <v>116</v>
      </c>
      <c r="C22" s="2">
        <f t="shared" si="0"/>
        <v>119</v>
      </c>
      <c r="D22" s="2">
        <v>4</v>
      </c>
      <c r="E22" s="2" t="s">
        <v>376</v>
      </c>
      <c r="F22" s="2" t="s">
        <v>375</v>
      </c>
      <c r="G22" s="2" t="s">
        <v>416</v>
      </c>
      <c r="H22" s="2"/>
      <c r="I22" s="12">
        <v>15</v>
      </c>
      <c r="J22" s="2" t="str">
        <f>VLOOKUP(I22,'NSCC Reject Reason Codes'!$A$3:$B$615,2,FALSE)</f>
        <v>NSCC Reject Code invalid</v>
      </c>
    </row>
    <row r="23" spans="1:10" s="4" customFormat="1" ht="29.25" customHeight="1">
      <c r="A23" s="2" t="s">
        <v>1547</v>
      </c>
      <c r="B23" s="2">
        <f t="shared" si="1"/>
        <v>120</v>
      </c>
      <c r="C23" s="2">
        <f t="shared" si="0"/>
        <v>121</v>
      </c>
      <c r="D23" s="2">
        <v>2</v>
      </c>
      <c r="E23" s="2" t="s">
        <v>376</v>
      </c>
      <c r="F23" s="2" t="s">
        <v>375</v>
      </c>
      <c r="G23" s="2" t="s">
        <v>2176</v>
      </c>
      <c r="H23" s="2" t="s">
        <v>1549</v>
      </c>
      <c r="I23" s="12">
        <v>16</v>
      </c>
      <c r="J23" s="2" t="str">
        <f>VLOOKUP(I23,'NSCC Reject Reason Codes'!$A$3:$B$615,2,FALSE)</f>
        <v>Transaction Code missing/invalid</v>
      </c>
    </row>
    <row r="24" spans="1:10" s="4" customFormat="1" ht="12">
      <c r="A24" s="2" t="s">
        <v>503</v>
      </c>
      <c r="B24" s="2">
        <f t="shared" si="1"/>
        <v>122</v>
      </c>
      <c r="C24" s="2">
        <f t="shared" si="0"/>
        <v>129</v>
      </c>
      <c r="D24" s="2">
        <v>8</v>
      </c>
      <c r="E24" s="2" t="s">
        <v>376</v>
      </c>
      <c r="F24" s="2" t="s">
        <v>375</v>
      </c>
      <c r="G24" s="2" t="s">
        <v>998</v>
      </c>
      <c r="H24" s="2"/>
      <c r="I24" s="12"/>
      <c r="J24" s="2"/>
    </row>
    <row r="25" spans="1:10" s="4" customFormat="1" ht="60">
      <c r="A25" s="2" t="s">
        <v>1126</v>
      </c>
      <c r="B25" s="2">
        <f t="shared" si="1"/>
        <v>130</v>
      </c>
      <c r="C25" s="2">
        <f t="shared" si="0"/>
        <v>130</v>
      </c>
      <c r="D25" s="2">
        <v>1</v>
      </c>
      <c r="E25" s="2" t="s">
        <v>376</v>
      </c>
      <c r="F25" s="2" t="s">
        <v>375</v>
      </c>
      <c r="G25" s="2" t="s">
        <v>2177</v>
      </c>
      <c r="H25" s="2" t="s">
        <v>1128</v>
      </c>
      <c r="I25" s="12">
        <v>18</v>
      </c>
      <c r="J25" s="2" t="str">
        <f>VLOOKUP(I25,'NSCC Reject Reason Codes'!$A$3:$B$615,2,FALSE)</f>
        <v>Settlement Indicator missing/invalid</v>
      </c>
    </row>
    <row r="26" spans="1:10" s="4" customFormat="1" ht="12">
      <c r="A26" s="2" t="s">
        <v>503</v>
      </c>
      <c r="B26" s="2">
        <f t="shared" si="1"/>
        <v>131</v>
      </c>
      <c r="C26" s="2">
        <f t="shared" si="0"/>
        <v>131</v>
      </c>
      <c r="D26" s="2">
        <v>1</v>
      </c>
      <c r="E26" s="2" t="s">
        <v>376</v>
      </c>
      <c r="F26" s="2" t="s">
        <v>375</v>
      </c>
      <c r="G26" s="2" t="s">
        <v>998</v>
      </c>
      <c r="H26" s="2"/>
      <c r="I26" s="12"/>
      <c r="J26" s="2"/>
    </row>
    <row r="27" spans="1:10" s="4" customFormat="1" ht="48">
      <c r="A27" s="2" t="s">
        <v>1554</v>
      </c>
      <c r="B27" s="2">
        <f t="shared" si="1"/>
        <v>132</v>
      </c>
      <c r="C27" s="2">
        <f t="shared" si="0"/>
        <v>132</v>
      </c>
      <c r="D27" s="2">
        <v>1</v>
      </c>
      <c r="E27" s="2" t="s">
        <v>376</v>
      </c>
      <c r="F27" s="2" t="s">
        <v>375</v>
      </c>
      <c r="G27" s="2" t="s">
        <v>1555</v>
      </c>
      <c r="H27" s="2" t="s">
        <v>1556</v>
      </c>
      <c r="I27" s="12">
        <v>79</v>
      </c>
      <c r="J27" s="2" t="str">
        <f>VLOOKUP(I27,'NSCC Reject Reason Codes'!$A$3:$B$615,2,FALSE)</f>
        <v xml:space="preserve">Initial Documentation Status Indicator missing/invalid  </v>
      </c>
    </row>
    <row r="28" spans="1:10" s="4" customFormat="1" ht="97.5" customHeight="1">
      <c r="A28" s="2" t="s">
        <v>1142</v>
      </c>
      <c r="B28" s="2">
        <f t="shared" si="1"/>
        <v>133</v>
      </c>
      <c r="C28" s="2">
        <f t="shared" si="0"/>
        <v>148</v>
      </c>
      <c r="D28" s="2">
        <v>16</v>
      </c>
      <c r="E28" s="2" t="s">
        <v>374</v>
      </c>
      <c r="F28" s="2" t="s">
        <v>375</v>
      </c>
      <c r="G28" s="29" t="s">
        <v>2178</v>
      </c>
      <c r="H28" s="2" t="s">
        <v>1558</v>
      </c>
      <c r="I28" s="61" t="s">
        <v>1145</v>
      </c>
      <c r="J28" s="2" t="s">
        <v>1559</v>
      </c>
    </row>
    <row r="29" spans="1:10" s="4" customFormat="1" ht="120">
      <c r="A29" s="2" t="s">
        <v>517</v>
      </c>
      <c r="B29" s="2">
        <f t="shared" si="1"/>
        <v>149</v>
      </c>
      <c r="C29" s="2">
        <f t="shared" si="0"/>
        <v>151</v>
      </c>
      <c r="D29" s="2">
        <v>3</v>
      </c>
      <c r="E29" s="2" t="s">
        <v>376</v>
      </c>
      <c r="F29" s="2" t="s">
        <v>375</v>
      </c>
      <c r="G29" s="2" t="s">
        <v>515</v>
      </c>
      <c r="H29" s="2" t="s">
        <v>518</v>
      </c>
      <c r="I29" s="12">
        <v>22</v>
      </c>
      <c r="J29" s="2" t="str">
        <f>VLOOKUP(I29,'NSCC Reject Reason Codes'!$A$3:$B$615,2,FALSE)</f>
        <v>Reporting Currency missing/invalid</v>
      </c>
    </row>
    <row r="30" spans="1:10" s="4" customFormat="1" ht="48">
      <c r="A30" s="2" t="s">
        <v>1560</v>
      </c>
      <c r="B30" s="2">
        <f t="shared" si="1"/>
        <v>152</v>
      </c>
      <c r="C30" s="2">
        <f t="shared" si="0"/>
        <v>154</v>
      </c>
      <c r="D30" s="2">
        <v>3</v>
      </c>
      <c r="E30" s="2" t="s">
        <v>376</v>
      </c>
      <c r="F30" s="2" t="s">
        <v>375</v>
      </c>
      <c r="G30" s="2" t="s">
        <v>515</v>
      </c>
      <c r="H30" s="2" t="s">
        <v>2179</v>
      </c>
      <c r="I30" s="12">
        <v>23</v>
      </c>
      <c r="J30" s="2" t="str">
        <f>VLOOKUP(I30,'NSCC Reject Reason Codes'!$A$3:$B$615,2,FALSE)</f>
        <v>Settlement Currency missing/invalid</v>
      </c>
    </row>
    <row r="31" spans="1:10" s="4" customFormat="1" ht="12">
      <c r="A31" s="2" t="s">
        <v>1133</v>
      </c>
      <c r="B31" s="2">
        <f t="shared" si="1"/>
        <v>155</v>
      </c>
      <c r="C31" s="2">
        <f t="shared" si="0"/>
        <v>168</v>
      </c>
      <c r="D31" s="2">
        <v>14</v>
      </c>
      <c r="E31" s="2" t="s">
        <v>374</v>
      </c>
      <c r="F31" s="2" t="s">
        <v>385</v>
      </c>
      <c r="G31" s="63" t="s">
        <v>470</v>
      </c>
      <c r="H31" s="2" t="s">
        <v>1563</v>
      </c>
      <c r="I31" s="12">
        <v>24</v>
      </c>
      <c r="J31" s="2" t="str">
        <f>VLOOKUP(I31,'NSCC Reject Reason Codes'!$A$3:$B$615,2,FALSE)</f>
        <v>Share Quantity missing/invalid</v>
      </c>
    </row>
    <row r="32" spans="1:10" s="4" customFormat="1" ht="48">
      <c r="A32" s="2" t="s">
        <v>1007</v>
      </c>
      <c r="B32" s="2">
        <f t="shared" si="1"/>
        <v>169</v>
      </c>
      <c r="C32" s="2">
        <f t="shared" si="0"/>
        <v>169</v>
      </c>
      <c r="D32" s="2">
        <v>1</v>
      </c>
      <c r="E32" s="2" t="s">
        <v>376</v>
      </c>
      <c r="F32" s="2" t="s">
        <v>375</v>
      </c>
      <c r="G32" s="2" t="s">
        <v>1990</v>
      </c>
      <c r="H32" s="28" t="s">
        <v>1009</v>
      </c>
      <c r="I32" s="12">
        <v>25</v>
      </c>
      <c r="J32" s="2" t="str">
        <f>VLOOKUP(I32,'NSCC Reject Reason Codes'!$A$3:$B$615,2,FALSE)</f>
        <v>Network Control Indicator missing/invalid</v>
      </c>
    </row>
    <row r="33" spans="1:10" s="4" customFormat="1" ht="48">
      <c r="A33" s="2" t="s">
        <v>1991</v>
      </c>
      <c r="B33" s="2">
        <f t="shared" si="1"/>
        <v>170</v>
      </c>
      <c r="C33" s="2">
        <f t="shared" si="0"/>
        <v>189</v>
      </c>
      <c r="D33" s="2">
        <v>20</v>
      </c>
      <c r="E33" s="2" t="s">
        <v>376</v>
      </c>
      <c r="F33" s="2" t="s">
        <v>458</v>
      </c>
      <c r="G33" s="2" t="s">
        <v>2180</v>
      </c>
      <c r="H33" s="28" t="s">
        <v>1012</v>
      </c>
      <c r="I33" s="12">
        <v>26</v>
      </c>
      <c r="J33" s="2" t="str">
        <f>VLOOKUP(I33,'NSCC Reject Reason Codes'!$A$3:$B$615,2,FALSE)</f>
        <v xml:space="preserve">Firm Account Number  missing/invalid </v>
      </c>
    </row>
    <row r="34" spans="1:10" s="4" customFormat="1" ht="12">
      <c r="A34" s="2" t="s">
        <v>1013</v>
      </c>
      <c r="B34" s="2">
        <f t="shared" si="1"/>
        <v>190</v>
      </c>
      <c r="C34" s="2">
        <f t="shared" si="0"/>
        <v>209</v>
      </c>
      <c r="D34" s="2">
        <v>20</v>
      </c>
      <c r="E34" s="2" t="s">
        <v>376</v>
      </c>
      <c r="F34" s="2" t="s">
        <v>458</v>
      </c>
      <c r="G34" s="2" t="s">
        <v>2181</v>
      </c>
      <c r="H34" s="2" t="s">
        <v>1015</v>
      </c>
      <c r="I34" s="12">
        <v>27</v>
      </c>
      <c r="J34" s="2" t="str">
        <f>VLOOKUP(I34,'NSCC Reject Reason Codes'!$A$3:$B$615,2,FALSE)</f>
        <v xml:space="preserve">Fund Account Number  missing/invalid </v>
      </c>
    </row>
    <row r="35" spans="1:10" s="4" customFormat="1" ht="12">
      <c r="A35" s="2" t="s">
        <v>503</v>
      </c>
      <c r="B35" s="2">
        <f t="shared" si="1"/>
        <v>210</v>
      </c>
      <c r="C35" s="2">
        <f t="shared" si="0"/>
        <v>217</v>
      </c>
      <c r="D35" s="2">
        <v>8</v>
      </c>
      <c r="E35" s="2" t="s">
        <v>376</v>
      </c>
      <c r="F35" s="2" t="s">
        <v>375</v>
      </c>
      <c r="G35" s="2"/>
      <c r="H35" s="2"/>
      <c r="I35" s="12"/>
      <c r="J35" s="2"/>
    </row>
    <row r="36" spans="1:10" s="4" customFormat="1" ht="36">
      <c r="A36" s="2" t="s">
        <v>789</v>
      </c>
      <c r="B36" s="2">
        <f t="shared" si="1"/>
        <v>218</v>
      </c>
      <c r="C36" s="2">
        <f t="shared" si="0"/>
        <v>225</v>
      </c>
      <c r="D36" s="2">
        <v>8</v>
      </c>
      <c r="E36" s="2" t="s">
        <v>374</v>
      </c>
      <c r="F36" s="2" t="s">
        <v>375</v>
      </c>
      <c r="G36" s="2" t="s">
        <v>450</v>
      </c>
      <c r="H36" s="2" t="s">
        <v>2182</v>
      </c>
      <c r="I36" s="12">
        <v>310</v>
      </c>
      <c r="J36" s="2" t="str">
        <f>VLOOKUP(I36,'NSCC Reject Reason Codes'!$A$3:$B$615,2,FALSE)</f>
        <v>Performance Fee Payout Date missing/invalid</v>
      </c>
    </row>
    <row r="37" spans="1:10" s="4" customFormat="1" ht="24">
      <c r="A37" s="2" t="s">
        <v>791</v>
      </c>
      <c r="B37" s="2">
        <f t="shared" si="1"/>
        <v>226</v>
      </c>
      <c r="C37" s="2">
        <f t="shared" si="0"/>
        <v>233</v>
      </c>
      <c r="D37" s="2">
        <v>8</v>
      </c>
      <c r="E37" s="2" t="s">
        <v>374</v>
      </c>
      <c r="F37" s="2" t="s">
        <v>385</v>
      </c>
      <c r="G37" s="2" t="s">
        <v>450</v>
      </c>
      <c r="H37" s="2" t="s">
        <v>2183</v>
      </c>
      <c r="I37" s="12">
        <v>311</v>
      </c>
      <c r="J37" s="2" t="str">
        <f>VLOOKUP(I37,'NSCC Reject Reason Codes'!$A$3:$B$615,2,FALSE)</f>
        <v>Documentation Date / Expiration Date missing/invalid</v>
      </c>
    </row>
    <row r="38" spans="1:10" s="4" customFormat="1" ht="12">
      <c r="A38" s="2" t="s">
        <v>2184</v>
      </c>
      <c r="B38" s="2">
        <f t="shared" si="1"/>
        <v>234</v>
      </c>
      <c r="C38" s="2">
        <f t="shared" si="0"/>
        <v>241</v>
      </c>
      <c r="D38" s="2">
        <v>8</v>
      </c>
      <c r="E38" s="2" t="s">
        <v>374</v>
      </c>
      <c r="F38" s="2" t="s">
        <v>385</v>
      </c>
      <c r="G38" s="2" t="s">
        <v>450</v>
      </c>
      <c r="H38" s="2" t="s">
        <v>2185</v>
      </c>
      <c r="I38" s="12">
        <v>45</v>
      </c>
      <c r="J38" s="2" t="str">
        <f>VLOOKUP(I38,'NSCC Reject Reason Codes'!$A$3:$B$615,2,FALSE)</f>
        <v xml:space="preserve">Valuation Date missing/invalid   </v>
      </c>
    </row>
    <row r="39" spans="1:10" s="15" customFormat="1" ht="12">
      <c r="A39" s="4" t="s">
        <v>2186</v>
      </c>
      <c r="B39" s="2">
        <f t="shared" si="1"/>
        <v>242</v>
      </c>
      <c r="C39" s="2">
        <f t="shared" si="0"/>
        <v>249</v>
      </c>
      <c r="D39" s="2">
        <v>8</v>
      </c>
      <c r="E39" s="4" t="s">
        <v>374</v>
      </c>
      <c r="F39" s="4" t="s">
        <v>385</v>
      </c>
      <c r="G39" s="6" t="s">
        <v>450</v>
      </c>
      <c r="H39" s="4"/>
      <c r="I39" s="12">
        <v>385</v>
      </c>
      <c r="J39" s="2" t="str">
        <f>VLOOKUP(I39,'NSCC Reject Reason Codes'!$A$3:$B$615,2,FALSE)</f>
        <v>Share Lot Identifier 1 invalid</v>
      </c>
    </row>
    <row r="40" spans="1:10" s="15" customFormat="1" ht="12">
      <c r="A40" s="4" t="s">
        <v>1630</v>
      </c>
      <c r="B40" s="2">
        <f t="shared" si="1"/>
        <v>250</v>
      </c>
      <c r="C40" s="2">
        <f t="shared" si="0"/>
        <v>257</v>
      </c>
      <c r="D40" s="2">
        <v>8</v>
      </c>
      <c r="E40" s="4" t="s">
        <v>374</v>
      </c>
      <c r="F40" s="4" t="s">
        <v>385</v>
      </c>
      <c r="G40" s="6" t="s">
        <v>450</v>
      </c>
      <c r="H40" s="4"/>
      <c r="I40" s="12">
        <v>386</v>
      </c>
      <c r="J40" s="2" t="str">
        <f>VLOOKUP(I40,'NSCC Reject Reason Codes'!$A$3:$B$615,2,FALSE)</f>
        <v>Share Lot Identifier 2 invalid</v>
      </c>
    </row>
    <row r="41" spans="1:10" s="15" customFormat="1" ht="12">
      <c r="A41" s="4" t="s">
        <v>1631</v>
      </c>
      <c r="B41" s="2">
        <f t="shared" si="1"/>
        <v>258</v>
      </c>
      <c r="C41" s="2">
        <f t="shared" si="0"/>
        <v>265</v>
      </c>
      <c r="D41" s="2">
        <v>8</v>
      </c>
      <c r="E41" s="4" t="s">
        <v>374</v>
      </c>
      <c r="F41" s="4" t="s">
        <v>385</v>
      </c>
      <c r="G41" s="6" t="s">
        <v>450</v>
      </c>
      <c r="H41" s="4"/>
      <c r="I41" s="12">
        <v>387</v>
      </c>
      <c r="J41" s="2" t="str">
        <f>VLOOKUP(I41,'NSCC Reject Reason Codes'!$A$3:$B$615,2,FALSE)</f>
        <v>Share Lot Identifier 3 invalid</v>
      </c>
    </row>
    <row r="42" spans="1:10" s="15" customFormat="1" ht="12">
      <c r="A42" s="4" t="s">
        <v>1632</v>
      </c>
      <c r="B42" s="2">
        <f t="shared" si="1"/>
        <v>266</v>
      </c>
      <c r="C42" s="2">
        <f t="shared" si="0"/>
        <v>273</v>
      </c>
      <c r="D42" s="2">
        <v>8</v>
      </c>
      <c r="E42" s="4" t="s">
        <v>374</v>
      </c>
      <c r="F42" s="4" t="s">
        <v>385</v>
      </c>
      <c r="G42" s="6" t="s">
        <v>450</v>
      </c>
      <c r="H42" s="4"/>
      <c r="I42" s="12">
        <v>388</v>
      </c>
      <c r="J42" s="2" t="str">
        <f>VLOOKUP(I42,'NSCC Reject Reason Codes'!$A$3:$B$615,2,FALSE)</f>
        <v>Share Lot Identifier 4 invalid</v>
      </c>
    </row>
    <row r="43" spans="1:10" s="15" customFormat="1" ht="12">
      <c r="A43" s="4" t="s">
        <v>1633</v>
      </c>
      <c r="B43" s="2">
        <f t="shared" si="1"/>
        <v>274</v>
      </c>
      <c r="C43" s="2">
        <f t="shared" si="0"/>
        <v>281</v>
      </c>
      <c r="D43" s="2">
        <v>8</v>
      </c>
      <c r="E43" s="4" t="s">
        <v>374</v>
      </c>
      <c r="F43" s="4" t="s">
        <v>385</v>
      </c>
      <c r="G43" s="6" t="s">
        <v>450</v>
      </c>
      <c r="H43" s="4"/>
      <c r="I43" s="12">
        <v>389</v>
      </c>
      <c r="J43" s="2" t="str">
        <f>VLOOKUP(I43,'NSCC Reject Reason Codes'!$A$3:$B$615,2,FALSE)</f>
        <v>Share Lot Identifier 5 invalid</v>
      </c>
    </row>
    <row r="44" spans="1:10" s="4" customFormat="1" ht="180">
      <c r="A44" s="2" t="s">
        <v>866</v>
      </c>
      <c r="B44" s="2">
        <f>$C43+1</f>
        <v>282</v>
      </c>
      <c r="C44" s="2">
        <f>$B44+$D44-1</f>
        <v>297</v>
      </c>
      <c r="D44" s="2">
        <v>16</v>
      </c>
      <c r="E44" s="2" t="s">
        <v>376</v>
      </c>
      <c r="F44" s="2" t="s">
        <v>458</v>
      </c>
      <c r="G44" s="2" t="s">
        <v>1081</v>
      </c>
      <c r="H44" s="11" t="s">
        <v>1082</v>
      </c>
      <c r="I44" s="10">
        <v>508</v>
      </c>
      <c r="J44" s="2" t="str">
        <f>VLOOKUP(I44,'NSCC Reject Reason Codes'!$A$3:$B$615,2,FALSE)</f>
        <v>Series NSCC Security Issue Number missing/invalid</v>
      </c>
    </row>
  </sheetData>
  <customSheetViews>
    <customSheetView guid="{EE821439-75E3-4A63-A3B6-BCBD88C611ED}" showPageBreaks="1" fitToPage="1">
      <pane xSplit="1" ySplit="2" topLeftCell="B3" activePane="bottomRight" state="frozenSplit"/>
      <selection pane="bottomRight"/>
      <pageMargins left="0" right="0" top="0" bottom="0" header="0" footer="0"/>
      <printOptions horizontalCentered="1" gridLines="1"/>
      <pageSetup paperSize="5" scale="88" fitToHeight="100" orientation="landscape" r:id="rId1"/>
      <headerFooter alignWithMargins="0">
        <oddHeader>&amp;C&amp;A</oddHeader>
        <oddFooter>&amp;L&amp;A&amp;C&amp;P</oddFooter>
      </headerFooter>
    </customSheetView>
    <customSheetView guid="{D7F7BEE5-BE09-43B7-BD73-E69A29CFAB86}" fitToPage="1">
      <pane xSplit="1" ySplit="1" topLeftCell="B53" activePane="bottomRight" state="frozenSplit"/>
      <selection pane="bottomRight" activeCell="A12" sqref="A12"/>
      <pageMargins left="0" right="0" top="0" bottom="0" header="0" footer="0"/>
      <printOptions horizontalCentered="1" gridLines="1"/>
      <pageSetup paperSize="5" scale="86" fitToHeight="100" orientation="landscape" r:id="rId2"/>
      <headerFooter alignWithMargins="0">
        <oddHeader>&amp;C&amp;A</oddHeader>
        <oddFooter>&amp;L&amp;A&amp;C&amp;P</oddFooter>
      </headerFooter>
    </customSheetView>
    <customSheetView guid="{02149C7A-8138-4D93-95DB-BA5C87F38634}" showPageBreaks="1" fitToPage="1">
      <pane xSplit="1" ySplit="2" topLeftCell="B3" activePane="bottomRight" state="frozenSplit"/>
      <selection pane="bottomRight" activeCell="H13" sqref="H13"/>
      <pageMargins left="0" right="0" top="0" bottom="0" header="0" footer="0"/>
      <printOptions horizontalCentered="1" gridLines="1"/>
      <pageSetup paperSize="5" scale="88" fitToHeight="100" orientation="landscape" r:id="rId3"/>
      <headerFooter alignWithMargins="0">
        <oddHeader>&amp;C&amp;A</oddHeader>
        <oddFooter>&amp;L&amp;A&amp;C&amp;P</oddFooter>
      </headerFooter>
    </customSheetView>
  </customSheetViews>
  <phoneticPr fontId="1" type="noConversion"/>
  <hyperlinks>
    <hyperlink ref="B1" location="'Table of Contents'!A1" display="T.O.C" xr:uid="{00000000-0004-0000-1500-000000000000}"/>
  </hyperlinks>
  <printOptions horizontalCentered="1" gridLines="1"/>
  <pageMargins left="0.25" right="0.25" top="0.75" bottom="0.75" header="0.25" footer="0.25"/>
  <pageSetup paperSize="5" scale="89" fitToHeight="100" orientation="landscape" r:id="rId4"/>
  <headerFooter alignWithMargins="0">
    <oddHeader>&amp;C&amp;A</oddHeader>
    <oddFooter>&amp;C&amp;P&amp;L&amp;"Arial"&amp;10&amp;K000000&amp;A_x000D_&amp;1#&amp;"Arial"&amp;10&amp;K737373DTCC Public (White)</oddFooter>
  </headerFooter>
  <ignoredErrors>
    <ignoredError sqref="G31" numberStoredAsText="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7">
    <pageSetUpPr fitToPage="1"/>
  </sheetPr>
  <dimension ref="A1:K40"/>
  <sheetViews>
    <sheetView zoomScaleNormal="100" workbookViewId="0"/>
  </sheetViews>
  <sheetFormatPr defaultColWidth="9.140625" defaultRowHeight="12.75"/>
  <cols>
    <col min="1" max="1" width="30.7109375" style="3" customWidth="1"/>
    <col min="2" max="6" width="7.7109375" style="3" customWidth="1"/>
    <col min="7" max="8" width="40.7109375" style="3" customWidth="1"/>
    <col min="9" max="9" width="7.7109375" style="3" customWidth="1"/>
    <col min="10" max="10" width="40.7109375" style="43" customWidth="1"/>
    <col min="11" max="16384" width="9.140625" style="3"/>
  </cols>
  <sheetData>
    <row r="1" spans="1:11" ht="18.75" customHeight="1">
      <c r="A1" s="64" t="s">
        <v>26</v>
      </c>
      <c r="B1" s="66" t="s">
        <v>47</v>
      </c>
    </row>
    <row r="2" spans="1:11" ht="30" customHeight="1">
      <c r="A2" s="7" t="s">
        <v>363</v>
      </c>
      <c r="B2" s="7" t="s">
        <v>364</v>
      </c>
      <c r="C2" s="7" t="s">
        <v>365</v>
      </c>
      <c r="D2" s="7" t="s">
        <v>366</v>
      </c>
      <c r="E2" s="7" t="s">
        <v>367</v>
      </c>
      <c r="F2" s="7" t="s">
        <v>368</v>
      </c>
      <c r="G2" s="7" t="s">
        <v>369</v>
      </c>
      <c r="H2" s="7" t="s">
        <v>2065</v>
      </c>
      <c r="I2" s="7" t="s">
        <v>371</v>
      </c>
      <c r="J2" s="7" t="s">
        <v>372</v>
      </c>
      <c r="K2" s="45"/>
    </row>
    <row r="3" spans="1:11" s="4" customFormat="1" ht="12">
      <c r="A3" s="2" t="s">
        <v>373</v>
      </c>
      <c r="B3" s="25">
        <v>1</v>
      </c>
      <c r="C3" s="25">
        <f>$B3+$D3-1</f>
        <v>4</v>
      </c>
      <c r="D3" s="2">
        <v>4</v>
      </c>
      <c r="E3" s="2" t="s">
        <v>374</v>
      </c>
      <c r="F3" s="2" t="s">
        <v>375</v>
      </c>
      <c r="G3" s="23"/>
      <c r="H3" s="26"/>
      <c r="I3" s="10">
        <v>1</v>
      </c>
      <c r="J3" s="2" t="str">
        <f>VLOOKUP(I3,'NSCC Reject Reason Codes'!$A$3:$B$615,2,FALSE)</f>
        <v>Record Length missing/invalid</v>
      </c>
    </row>
    <row r="4" spans="1:11" s="4" customFormat="1" ht="12">
      <c r="A4" s="2" t="s">
        <v>51</v>
      </c>
      <c r="B4" s="2">
        <f>$C3+1</f>
        <v>5</v>
      </c>
      <c r="C4" s="2">
        <f t="shared" ref="C4:C17" si="0">$B4+$D4-1</f>
        <v>5</v>
      </c>
      <c r="D4" s="2">
        <v>1</v>
      </c>
      <c r="E4" s="2" t="s">
        <v>376</v>
      </c>
      <c r="F4" s="2" t="s">
        <v>375</v>
      </c>
      <c r="G4" s="2" t="s">
        <v>77</v>
      </c>
      <c r="H4" s="2"/>
      <c r="I4" s="10">
        <v>2</v>
      </c>
      <c r="J4" s="2" t="str">
        <f>VLOOKUP(I4,'NSCC Reject Reason Codes'!$A$3:$B$615,2,FALSE)</f>
        <v>Originator Type missing/invalid</v>
      </c>
    </row>
    <row r="5" spans="1:11" s="4" customFormat="1" ht="24">
      <c r="A5" s="2" t="s">
        <v>987</v>
      </c>
      <c r="B5" s="2">
        <f t="shared" ref="B5:B17" si="1">$C4+1</f>
        <v>6</v>
      </c>
      <c r="C5" s="2">
        <f t="shared" si="0"/>
        <v>13</v>
      </c>
      <c r="D5" s="2">
        <v>8</v>
      </c>
      <c r="E5" s="2" t="s">
        <v>376</v>
      </c>
      <c r="F5" s="2" t="s">
        <v>375</v>
      </c>
      <c r="G5" s="2" t="s">
        <v>1496</v>
      </c>
      <c r="H5" s="2" t="s">
        <v>988</v>
      </c>
      <c r="I5" s="10">
        <v>3</v>
      </c>
      <c r="J5" s="2" t="str">
        <f>VLOOKUP(I5,'NSCC Reject Reason Codes'!$A$3:$B$615,2,FALSE)</f>
        <v>Firm Number missing/invalid</v>
      </c>
    </row>
    <row r="6" spans="1:11" s="4" customFormat="1" ht="12">
      <c r="A6" s="145" t="s">
        <v>380</v>
      </c>
      <c r="B6" s="2">
        <f t="shared" si="1"/>
        <v>14</v>
      </c>
      <c r="C6" s="2">
        <f t="shared" si="0"/>
        <v>21</v>
      </c>
      <c r="D6" s="2">
        <v>8</v>
      </c>
      <c r="E6" s="2" t="s">
        <v>376</v>
      </c>
      <c r="F6" s="2" t="s">
        <v>375</v>
      </c>
      <c r="G6" s="2" t="s">
        <v>381</v>
      </c>
      <c r="H6" s="2" t="s">
        <v>381</v>
      </c>
      <c r="I6" s="10">
        <v>4</v>
      </c>
      <c r="J6" s="2" t="str">
        <f>VLOOKUP(I6,'NSCC Reject Reason Codes'!$A$3:$B$615,2,FALSE)</f>
        <v>Fund Number missing/invalid</v>
      </c>
    </row>
    <row r="7" spans="1:11" s="4" customFormat="1" ht="12">
      <c r="A7" s="2" t="s">
        <v>382</v>
      </c>
      <c r="B7" s="2">
        <f t="shared" si="1"/>
        <v>22</v>
      </c>
      <c r="C7" s="2">
        <f t="shared" si="0"/>
        <v>24</v>
      </c>
      <c r="D7" s="2">
        <v>3</v>
      </c>
      <c r="E7" s="2" t="s">
        <v>376</v>
      </c>
      <c r="F7" s="2" t="s">
        <v>375</v>
      </c>
      <c r="G7" s="2" t="s">
        <v>283</v>
      </c>
      <c r="H7" s="2"/>
      <c r="I7" s="10">
        <v>5</v>
      </c>
      <c r="J7" s="2" t="str">
        <f>VLOOKUP(I7,'NSCC Reject Reason Codes'!$A$3:$B$615,2,FALSE)</f>
        <v xml:space="preserve">Record Type missing/invalid  </v>
      </c>
    </row>
    <row r="8" spans="1:11" s="4" customFormat="1" ht="144">
      <c r="A8" s="2" t="s">
        <v>384</v>
      </c>
      <c r="B8" s="2">
        <f t="shared" si="1"/>
        <v>25</v>
      </c>
      <c r="C8" s="2">
        <f t="shared" si="0"/>
        <v>40</v>
      </c>
      <c r="D8" s="2">
        <v>16</v>
      </c>
      <c r="E8" s="2" t="s">
        <v>1020</v>
      </c>
      <c r="F8" s="2" t="s">
        <v>458</v>
      </c>
      <c r="G8" s="2" t="s">
        <v>990</v>
      </c>
      <c r="H8" s="11" t="s">
        <v>1110</v>
      </c>
      <c r="I8" s="10">
        <v>6</v>
      </c>
      <c r="J8" s="2" t="str">
        <f>VLOOKUP(I8,'NSCC Reject Reason Codes'!$A$3:$B$615,2,FALSE)</f>
        <v xml:space="preserve">NSCC Security Issue Number missing/invalid </v>
      </c>
      <c r="K8" s="2"/>
    </row>
    <row r="9" spans="1:11" s="4" customFormat="1" ht="36">
      <c r="A9" s="2" t="s">
        <v>388</v>
      </c>
      <c r="B9" s="2">
        <f t="shared" si="1"/>
        <v>41</v>
      </c>
      <c r="C9" s="2">
        <f t="shared" si="0"/>
        <v>43</v>
      </c>
      <c r="D9" s="2">
        <v>3</v>
      </c>
      <c r="E9" s="2" t="s">
        <v>376</v>
      </c>
      <c r="F9" s="2" t="s">
        <v>385</v>
      </c>
      <c r="G9" s="2" t="s">
        <v>992</v>
      </c>
      <c r="H9" s="2" t="s">
        <v>390</v>
      </c>
      <c r="I9" s="10">
        <v>343</v>
      </c>
      <c r="J9" s="2" t="str">
        <f>VLOOKUP(I9,'NSCC Reject Reason Codes'!$A$3:$B$615,2,FALSE)</f>
        <v xml:space="preserve">Sidepocket ID invalid </v>
      </c>
    </row>
    <row r="10" spans="1:11" s="4" customFormat="1" ht="24">
      <c r="A10" s="2" t="s">
        <v>391</v>
      </c>
      <c r="B10" s="2">
        <f t="shared" si="1"/>
        <v>44</v>
      </c>
      <c r="C10" s="2">
        <f t="shared" si="0"/>
        <v>51</v>
      </c>
      <c r="D10" s="2">
        <v>8</v>
      </c>
      <c r="E10" s="2" t="s">
        <v>376</v>
      </c>
      <c r="F10" s="2" t="s">
        <v>385</v>
      </c>
      <c r="G10" s="2" t="s">
        <v>392</v>
      </c>
      <c r="H10" s="2" t="s">
        <v>993</v>
      </c>
      <c r="I10" s="10">
        <v>346</v>
      </c>
      <c r="J10" s="2" t="str">
        <f>VLOOKUP(I10,'NSCC Reject Reason Codes'!$A$3:$B$615,2,FALSE)</f>
        <v xml:space="preserve">Share Class invalid </v>
      </c>
    </row>
    <row r="11" spans="1:11" s="4" customFormat="1" ht="48">
      <c r="A11" s="2" t="s">
        <v>994</v>
      </c>
      <c r="B11" s="2">
        <f t="shared" si="1"/>
        <v>52</v>
      </c>
      <c r="C11" s="2">
        <f t="shared" si="0"/>
        <v>52</v>
      </c>
      <c r="D11" s="2">
        <v>1</v>
      </c>
      <c r="E11" s="2" t="s">
        <v>376</v>
      </c>
      <c r="F11" s="2" t="s">
        <v>385</v>
      </c>
      <c r="G11" s="2" t="s">
        <v>2187</v>
      </c>
      <c r="H11" s="2" t="s">
        <v>747</v>
      </c>
      <c r="I11" s="10">
        <v>7</v>
      </c>
      <c r="J11" s="2" t="str">
        <f>VLOOKUP(I11,'NSCC Reject Reason Codes'!$A$3:$B$615,2,FALSE)</f>
        <v>Security Identifier invalid</v>
      </c>
    </row>
    <row r="12" spans="1:11" s="4" customFormat="1" ht="36">
      <c r="A12" s="2" t="s">
        <v>996</v>
      </c>
      <c r="B12" s="2">
        <f t="shared" si="1"/>
        <v>53</v>
      </c>
      <c r="C12" s="2">
        <f t="shared" si="0"/>
        <v>64</v>
      </c>
      <c r="D12" s="2">
        <v>12</v>
      </c>
      <c r="E12" s="2" t="s">
        <v>376</v>
      </c>
      <c r="F12" s="2" t="s">
        <v>385</v>
      </c>
      <c r="G12" s="2" t="s">
        <v>1112</v>
      </c>
      <c r="H12" s="2" t="s">
        <v>747</v>
      </c>
      <c r="I12" s="10">
        <v>8</v>
      </c>
      <c r="J12" s="2" t="str">
        <f>VLOOKUP(I12,'NSCC Reject Reason Codes'!$A$3:$B$615,2,FALSE)</f>
        <v>Security Issue ID invalid</v>
      </c>
    </row>
    <row r="13" spans="1:11" s="4" customFormat="1" ht="84">
      <c r="A13" s="2" t="s">
        <v>1113</v>
      </c>
      <c r="B13" s="2">
        <f t="shared" si="1"/>
        <v>65</v>
      </c>
      <c r="C13" s="2">
        <f t="shared" si="0"/>
        <v>84</v>
      </c>
      <c r="D13" s="2">
        <v>20</v>
      </c>
      <c r="E13" s="2" t="s">
        <v>376</v>
      </c>
      <c r="F13" s="2" t="s">
        <v>375</v>
      </c>
      <c r="G13" s="2" t="s">
        <v>1692</v>
      </c>
      <c r="H13" s="2" t="s">
        <v>2188</v>
      </c>
      <c r="I13" s="10">
        <v>9</v>
      </c>
      <c r="J13" s="2" t="str">
        <f>VLOOKUP(I13,'NSCC Reject Reason Codes'!$A$3:$B$615,2,FALSE)</f>
        <v>Control Number missing/invalid</v>
      </c>
    </row>
    <row r="14" spans="1:11" s="4" customFormat="1" ht="12">
      <c r="A14" s="2" t="s">
        <v>503</v>
      </c>
      <c r="B14" s="2">
        <f t="shared" si="1"/>
        <v>85</v>
      </c>
      <c r="C14" s="2">
        <f t="shared" si="0"/>
        <v>85</v>
      </c>
      <c r="D14" s="2">
        <v>1</v>
      </c>
      <c r="E14" s="2" t="s">
        <v>376</v>
      </c>
      <c r="F14" s="2" t="s">
        <v>375</v>
      </c>
      <c r="G14" s="2" t="s">
        <v>2189</v>
      </c>
      <c r="H14" s="2"/>
      <c r="I14" s="10" t="s">
        <v>744</v>
      </c>
      <c r="J14" s="2"/>
    </row>
    <row r="15" spans="1:11" s="4" customFormat="1" ht="24">
      <c r="A15" s="2" t="s">
        <v>420</v>
      </c>
      <c r="B15" s="2">
        <f t="shared" si="1"/>
        <v>86</v>
      </c>
      <c r="C15" s="2">
        <f t="shared" si="0"/>
        <v>93</v>
      </c>
      <c r="D15" s="2">
        <v>8</v>
      </c>
      <c r="E15" s="2" t="s">
        <v>374</v>
      </c>
      <c r="F15" s="2" t="s">
        <v>375</v>
      </c>
      <c r="G15" s="2" t="s">
        <v>2190</v>
      </c>
      <c r="H15" s="2" t="s">
        <v>1695</v>
      </c>
      <c r="I15" s="10">
        <v>11</v>
      </c>
      <c r="J15" s="2" t="str">
        <f>VLOOKUP(I15,'NSCC Reject Reason Codes'!$A$3:$B$615,2,FALSE)</f>
        <v xml:space="preserve">Submission Date missing/invalid  </v>
      </c>
    </row>
    <row r="16" spans="1:11" s="4" customFormat="1" ht="12">
      <c r="A16" s="2" t="s">
        <v>2174</v>
      </c>
      <c r="B16" s="2">
        <f t="shared" si="1"/>
        <v>94</v>
      </c>
      <c r="C16" s="2">
        <f t="shared" si="0"/>
        <v>101</v>
      </c>
      <c r="D16" s="2">
        <v>8</v>
      </c>
      <c r="E16" s="2" t="s">
        <v>374</v>
      </c>
      <c r="F16" s="2" t="s">
        <v>375</v>
      </c>
      <c r="G16" s="2" t="s">
        <v>2191</v>
      </c>
      <c r="H16" s="2" t="s">
        <v>1386</v>
      </c>
      <c r="I16" s="10">
        <v>12</v>
      </c>
      <c r="J16" s="2" t="str">
        <f>VLOOKUP(I16,'NSCC Reject Reason Codes'!$A$3:$B$615,2,FALSE)</f>
        <v>Trade Date missing/invalid</v>
      </c>
    </row>
    <row r="17" spans="1:10" s="4" customFormat="1" ht="12">
      <c r="A17" s="2" t="s">
        <v>503</v>
      </c>
      <c r="B17" s="2">
        <f t="shared" si="1"/>
        <v>102</v>
      </c>
      <c r="C17" s="2">
        <f t="shared" si="0"/>
        <v>102</v>
      </c>
      <c r="D17" s="2">
        <v>1</v>
      </c>
      <c r="E17" s="2" t="s">
        <v>376</v>
      </c>
      <c r="F17" s="2" t="s">
        <v>375</v>
      </c>
      <c r="G17" s="2" t="s">
        <v>2192</v>
      </c>
      <c r="H17" s="2"/>
      <c r="I17" s="10" t="s">
        <v>744</v>
      </c>
      <c r="J17" s="2"/>
    </row>
    <row r="18" spans="1:10" s="4" customFormat="1" ht="180">
      <c r="A18" s="2" t="s">
        <v>866</v>
      </c>
      <c r="B18" s="2">
        <f t="shared" ref="B18:B23" si="2">$C17+1</f>
        <v>103</v>
      </c>
      <c r="C18" s="2">
        <f t="shared" ref="C18:C23" si="3">$B18+$D18-1</f>
        <v>118</v>
      </c>
      <c r="D18" s="2">
        <v>16</v>
      </c>
      <c r="E18" s="2" t="s">
        <v>376</v>
      </c>
      <c r="F18" s="2" t="s">
        <v>458</v>
      </c>
      <c r="G18" s="2" t="s">
        <v>1081</v>
      </c>
      <c r="H18" s="11" t="s">
        <v>1082</v>
      </c>
      <c r="I18" s="10">
        <v>508</v>
      </c>
      <c r="J18" s="2" t="str">
        <f>VLOOKUP(I18,'NSCC Reject Reason Codes'!$A$3:$B$615,2,FALSE)</f>
        <v>Series NSCC Security Issue Number missing/invalid</v>
      </c>
    </row>
    <row r="19" spans="1:10" s="4" customFormat="1" ht="84">
      <c r="A19" s="2" t="s">
        <v>413</v>
      </c>
      <c r="B19" s="2">
        <f t="shared" si="2"/>
        <v>119</v>
      </c>
      <c r="C19" s="2">
        <f t="shared" si="3"/>
        <v>119</v>
      </c>
      <c r="D19" s="2">
        <v>1</v>
      </c>
      <c r="E19" s="2" t="s">
        <v>376</v>
      </c>
      <c r="F19" s="2" t="s">
        <v>375</v>
      </c>
      <c r="G19" s="2" t="s">
        <v>414</v>
      </c>
      <c r="H19" s="2"/>
      <c r="I19" s="10">
        <v>14</v>
      </c>
      <c r="J19" s="2" t="str">
        <f>VLOOKUP(I19,'NSCC Reject Reason Codes'!$A$3:$B$615,2,FALSE)</f>
        <v>NSCC Reject Indicator invalid</v>
      </c>
    </row>
    <row r="20" spans="1:10" s="4" customFormat="1" ht="72">
      <c r="A20" s="2" t="s">
        <v>415</v>
      </c>
      <c r="B20" s="2">
        <f t="shared" si="2"/>
        <v>120</v>
      </c>
      <c r="C20" s="2">
        <f t="shared" si="3"/>
        <v>123</v>
      </c>
      <c r="D20" s="2">
        <v>4</v>
      </c>
      <c r="E20" s="2" t="s">
        <v>376</v>
      </c>
      <c r="F20" s="2" t="s">
        <v>375</v>
      </c>
      <c r="G20" s="2" t="s">
        <v>416</v>
      </c>
      <c r="H20" s="2"/>
      <c r="I20" s="10">
        <v>15</v>
      </c>
      <c r="J20" s="2" t="str">
        <f>VLOOKUP(I20,'NSCC Reject Reason Codes'!$A$3:$B$615,2,FALSE)</f>
        <v>NSCC Reject Code invalid</v>
      </c>
    </row>
    <row r="21" spans="1:10" s="4" customFormat="1" ht="72">
      <c r="A21" s="2" t="s">
        <v>417</v>
      </c>
      <c r="B21" s="2">
        <f t="shared" si="2"/>
        <v>124</v>
      </c>
      <c r="C21" s="2">
        <f t="shared" si="3"/>
        <v>127</v>
      </c>
      <c r="D21" s="2">
        <v>4</v>
      </c>
      <c r="E21" s="2" t="s">
        <v>376</v>
      </c>
      <c r="F21" s="2" t="s">
        <v>375</v>
      </c>
      <c r="G21" s="2" t="s">
        <v>416</v>
      </c>
      <c r="H21" s="2"/>
      <c r="I21" s="10">
        <v>15</v>
      </c>
      <c r="J21" s="2" t="str">
        <f>VLOOKUP(I21,'NSCC Reject Reason Codes'!$A$3:$B$615,2,FALSE)</f>
        <v>NSCC Reject Code invalid</v>
      </c>
    </row>
    <row r="22" spans="1:10" s="4" customFormat="1" ht="72">
      <c r="A22" s="2" t="s">
        <v>418</v>
      </c>
      <c r="B22" s="2">
        <f t="shared" si="2"/>
        <v>128</v>
      </c>
      <c r="C22" s="2">
        <f t="shared" si="3"/>
        <v>131</v>
      </c>
      <c r="D22" s="2">
        <v>4</v>
      </c>
      <c r="E22" s="2" t="s">
        <v>376</v>
      </c>
      <c r="F22" s="2" t="s">
        <v>375</v>
      </c>
      <c r="G22" s="2" t="s">
        <v>416</v>
      </c>
      <c r="H22" s="2"/>
      <c r="I22" s="10">
        <v>15</v>
      </c>
      <c r="J22" s="2" t="str">
        <f>VLOOKUP(I22,'NSCC Reject Reason Codes'!$A$3:$B$615,2,FALSE)</f>
        <v>NSCC Reject Code invalid</v>
      </c>
    </row>
    <row r="23" spans="1:10" s="4" customFormat="1" ht="72">
      <c r="A23" s="2" t="s">
        <v>419</v>
      </c>
      <c r="B23" s="2">
        <f t="shared" si="2"/>
        <v>132</v>
      </c>
      <c r="C23" s="2">
        <f t="shared" si="3"/>
        <v>135</v>
      </c>
      <c r="D23" s="2">
        <v>4</v>
      </c>
      <c r="E23" s="2" t="s">
        <v>376</v>
      </c>
      <c r="F23" s="2" t="s">
        <v>375</v>
      </c>
      <c r="G23" s="2" t="s">
        <v>416</v>
      </c>
      <c r="H23" s="2"/>
      <c r="I23" s="10">
        <v>15</v>
      </c>
      <c r="J23" s="2" t="str">
        <f>VLOOKUP(I23,'NSCC Reject Reason Codes'!$A$3:$B$615,2,FALSE)</f>
        <v>NSCC Reject Code invalid</v>
      </c>
    </row>
    <row r="24" spans="1:10" s="4" customFormat="1" ht="12">
      <c r="A24" s="217" t="s">
        <v>2193</v>
      </c>
      <c r="B24" s="218"/>
      <c r="C24" s="218"/>
      <c r="D24" s="218"/>
      <c r="E24" s="218"/>
      <c r="F24" s="218"/>
      <c r="G24" s="218"/>
      <c r="H24" s="218"/>
      <c r="I24" s="218"/>
      <c r="J24" s="219"/>
    </row>
    <row r="25" spans="1:10" s="4" customFormat="1" ht="48">
      <c r="A25" s="2" t="s">
        <v>1547</v>
      </c>
      <c r="B25" s="2">
        <f>$C23+1</f>
        <v>136</v>
      </c>
      <c r="C25" s="2">
        <f>$B25+D25-1</f>
        <v>137</v>
      </c>
      <c r="D25" s="2">
        <v>2</v>
      </c>
      <c r="E25" s="2" t="s">
        <v>376</v>
      </c>
      <c r="F25" s="2" t="s">
        <v>1879</v>
      </c>
      <c r="G25" s="2" t="s">
        <v>1880</v>
      </c>
      <c r="H25" s="2" t="s">
        <v>1549</v>
      </c>
      <c r="I25" s="2" t="s">
        <v>744</v>
      </c>
      <c r="J25" s="2"/>
    </row>
    <row r="26" spans="1:10" s="4" customFormat="1" ht="12">
      <c r="A26" s="2" t="s">
        <v>503</v>
      </c>
      <c r="B26" s="2">
        <f>$C25+1</f>
        <v>138</v>
      </c>
      <c r="C26" s="2">
        <f t="shared" ref="C26:C40" si="4">$B26+D26-1</f>
        <v>145</v>
      </c>
      <c r="D26" s="2">
        <v>8</v>
      </c>
      <c r="E26" s="2" t="s">
        <v>376</v>
      </c>
      <c r="F26" s="2" t="s">
        <v>375</v>
      </c>
      <c r="G26" s="2" t="s">
        <v>504</v>
      </c>
      <c r="H26" s="2"/>
      <c r="I26" s="2" t="s">
        <v>744</v>
      </c>
      <c r="J26" s="2"/>
    </row>
    <row r="27" spans="1:10" s="4" customFormat="1" ht="60">
      <c r="A27" s="2" t="s">
        <v>1126</v>
      </c>
      <c r="B27" s="2">
        <f t="shared" ref="B27:B40" si="5">$C26+1</f>
        <v>146</v>
      </c>
      <c r="C27" s="2">
        <f t="shared" si="4"/>
        <v>146</v>
      </c>
      <c r="D27" s="2">
        <v>1</v>
      </c>
      <c r="E27" s="2" t="s">
        <v>376</v>
      </c>
      <c r="F27" s="2" t="s">
        <v>1879</v>
      </c>
      <c r="G27" s="2" t="s">
        <v>1880</v>
      </c>
      <c r="H27" s="2" t="s">
        <v>1128</v>
      </c>
      <c r="I27" s="2" t="s">
        <v>744</v>
      </c>
      <c r="J27" s="2"/>
    </row>
    <row r="28" spans="1:10" s="4" customFormat="1" ht="12">
      <c r="A28" s="2" t="s">
        <v>503</v>
      </c>
      <c r="B28" s="2">
        <f t="shared" si="5"/>
        <v>147</v>
      </c>
      <c r="C28" s="2">
        <f t="shared" si="4"/>
        <v>147</v>
      </c>
      <c r="D28" s="2">
        <v>1</v>
      </c>
      <c r="E28" s="2" t="s">
        <v>376</v>
      </c>
      <c r="F28" s="2" t="s">
        <v>375</v>
      </c>
      <c r="G28" s="2" t="s">
        <v>504</v>
      </c>
      <c r="I28" s="2" t="s">
        <v>744</v>
      </c>
      <c r="J28" s="2"/>
    </row>
    <row r="29" spans="1:10" s="4" customFormat="1" ht="48">
      <c r="A29" s="2" t="s">
        <v>1554</v>
      </c>
      <c r="B29" s="2">
        <f t="shared" si="5"/>
        <v>148</v>
      </c>
      <c r="C29" s="2">
        <f t="shared" si="4"/>
        <v>148</v>
      </c>
      <c r="D29" s="2">
        <v>1</v>
      </c>
      <c r="E29" s="2" t="s">
        <v>376</v>
      </c>
      <c r="F29" s="2" t="s">
        <v>1879</v>
      </c>
      <c r="G29" s="2" t="s">
        <v>1880</v>
      </c>
      <c r="H29" s="2" t="s">
        <v>1556</v>
      </c>
      <c r="I29" s="2" t="s">
        <v>744</v>
      </c>
      <c r="J29" s="2"/>
    </row>
    <row r="30" spans="1:10" s="4" customFormat="1" ht="48">
      <c r="A30" s="2" t="s">
        <v>1142</v>
      </c>
      <c r="B30" s="2">
        <f t="shared" si="5"/>
        <v>149</v>
      </c>
      <c r="C30" s="2">
        <f t="shared" si="4"/>
        <v>164</v>
      </c>
      <c r="D30" s="2">
        <v>16</v>
      </c>
      <c r="E30" s="2" t="s">
        <v>374</v>
      </c>
      <c r="F30" s="2" t="s">
        <v>1879</v>
      </c>
      <c r="G30" s="2" t="s">
        <v>1880</v>
      </c>
      <c r="H30" s="2" t="s">
        <v>1883</v>
      </c>
      <c r="I30" s="2"/>
      <c r="J30" s="2"/>
    </row>
    <row r="31" spans="1:10" s="4" customFormat="1" ht="120">
      <c r="A31" s="2" t="s">
        <v>517</v>
      </c>
      <c r="B31" s="2">
        <f t="shared" si="5"/>
        <v>165</v>
      </c>
      <c r="C31" s="2">
        <f t="shared" si="4"/>
        <v>167</v>
      </c>
      <c r="D31" s="2">
        <v>3</v>
      </c>
      <c r="E31" s="2" t="s">
        <v>376</v>
      </c>
      <c r="F31" s="2" t="s">
        <v>1879</v>
      </c>
      <c r="G31" s="2" t="s">
        <v>1880</v>
      </c>
      <c r="H31" s="2" t="s">
        <v>518</v>
      </c>
      <c r="I31" s="2"/>
      <c r="J31" s="2"/>
    </row>
    <row r="32" spans="1:10" s="4" customFormat="1" ht="48">
      <c r="A32" s="2" t="s">
        <v>1560</v>
      </c>
      <c r="B32" s="2">
        <f t="shared" si="5"/>
        <v>168</v>
      </c>
      <c r="C32" s="2">
        <f t="shared" si="4"/>
        <v>170</v>
      </c>
      <c r="D32" s="2">
        <v>3</v>
      </c>
      <c r="E32" s="2" t="s">
        <v>376</v>
      </c>
      <c r="F32" s="2" t="s">
        <v>1879</v>
      </c>
      <c r="G32" s="2" t="s">
        <v>1880</v>
      </c>
      <c r="H32" s="2" t="s">
        <v>2179</v>
      </c>
      <c r="I32" s="2"/>
      <c r="J32" s="2"/>
    </row>
    <row r="33" spans="1:10" s="4" customFormat="1" ht="48">
      <c r="A33" s="2" t="s">
        <v>1133</v>
      </c>
      <c r="B33" s="2">
        <f t="shared" si="5"/>
        <v>171</v>
      </c>
      <c r="C33" s="2">
        <f t="shared" si="4"/>
        <v>184</v>
      </c>
      <c r="D33" s="2">
        <v>14</v>
      </c>
      <c r="E33" s="2" t="s">
        <v>374</v>
      </c>
      <c r="F33" s="2" t="s">
        <v>1879</v>
      </c>
      <c r="G33" s="2" t="s">
        <v>1880</v>
      </c>
      <c r="H33" s="2" t="s">
        <v>1563</v>
      </c>
      <c r="I33" s="2"/>
      <c r="J33" s="2"/>
    </row>
    <row r="34" spans="1:10" s="4" customFormat="1" ht="48">
      <c r="A34" s="2" t="s">
        <v>1007</v>
      </c>
      <c r="B34" s="2">
        <f t="shared" si="5"/>
        <v>185</v>
      </c>
      <c r="C34" s="2">
        <f t="shared" si="4"/>
        <v>185</v>
      </c>
      <c r="D34" s="2">
        <v>1</v>
      </c>
      <c r="E34" s="2" t="s">
        <v>376</v>
      </c>
      <c r="F34" s="2" t="s">
        <v>1879</v>
      </c>
      <c r="G34" s="2" t="s">
        <v>1880</v>
      </c>
      <c r="H34" s="27" t="s">
        <v>1009</v>
      </c>
      <c r="I34" s="2" t="s">
        <v>744</v>
      </c>
      <c r="J34" s="2"/>
    </row>
    <row r="35" spans="1:10" s="4" customFormat="1" ht="48">
      <c r="A35" s="2" t="s">
        <v>1010</v>
      </c>
      <c r="B35" s="2">
        <f t="shared" si="5"/>
        <v>186</v>
      </c>
      <c r="C35" s="2">
        <f t="shared" si="4"/>
        <v>205</v>
      </c>
      <c r="D35" s="2">
        <v>20</v>
      </c>
      <c r="E35" s="2" t="s">
        <v>376</v>
      </c>
      <c r="F35" s="2" t="s">
        <v>1879</v>
      </c>
      <c r="G35" s="2" t="s">
        <v>1880</v>
      </c>
      <c r="H35" s="27" t="s">
        <v>1012</v>
      </c>
      <c r="I35" s="2" t="s">
        <v>744</v>
      </c>
      <c r="J35" s="2"/>
    </row>
    <row r="36" spans="1:10" s="4" customFormat="1" ht="48">
      <c r="A36" s="2" t="s">
        <v>1013</v>
      </c>
      <c r="B36" s="2">
        <f t="shared" si="5"/>
        <v>206</v>
      </c>
      <c r="C36" s="2">
        <f t="shared" si="4"/>
        <v>225</v>
      </c>
      <c r="D36" s="2">
        <v>20</v>
      </c>
      <c r="E36" s="2" t="s">
        <v>376</v>
      </c>
      <c r="F36" s="2" t="s">
        <v>1879</v>
      </c>
      <c r="G36" s="2" t="s">
        <v>1880</v>
      </c>
      <c r="H36" s="2" t="s">
        <v>1015</v>
      </c>
      <c r="I36" s="2" t="s">
        <v>744</v>
      </c>
      <c r="J36" s="2"/>
    </row>
    <row r="37" spans="1:10" s="4" customFormat="1" ht="12">
      <c r="A37" s="2" t="s">
        <v>503</v>
      </c>
      <c r="B37" s="2">
        <f t="shared" si="5"/>
        <v>226</v>
      </c>
      <c r="C37" s="2">
        <f t="shared" si="4"/>
        <v>233</v>
      </c>
      <c r="D37" s="2">
        <v>8</v>
      </c>
      <c r="E37" s="2" t="s">
        <v>376</v>
      </c>
      <c r="F37" s="2" t="s">
        <v>375</v>
      </c>
      <c r="G37" s="2" t="s">
        <v>504</v>
      </c>
      <c r="H37" s="2"/>
      <c r="I37" s="2" t="s">
        <v>744</v>
      </c>
      <c r="J37" s="2"/>
    </row>
    <row r="38" spans="1:10" s="4" customFormat="1" ht="48">
      <c r="A38" s="2" t="s">
        <v>2194</v>
      </c>
      <c r="B38" s="2">
        <f t="shared" si="5"/>
        <v>234</v>
      </c>
      <c r="C38" s="2">
        <f t="shared" si="4"/>
        <v>241</v>
      </c>
      <c r="D38" s="2">
        <v>8</v>
      </c>
      <c r="E38" s="2" t="s">
        <v>374</v>
      </c>
      <c r="F38" s="2" t="s">
        <v>1879</v>
      </c>
      <c r="G38" s="2" t="s">
        <v>1880</v>
      </c>
      <c r="H38" s="2" t="s">
        <v>2195</v>
      </c>
      <c r="I38" s="2" t="s">
        <v>744</v>
      </c>
      <c r="J38" s="2"/>
    </row>
    <row r="39" spans="1:10" s="4" customFormat="1" ht="48">
      <c r="A39" s="2" t="s">
        <v>791</v>
      </c>
      <c r="B39" s="2">
        <f t="shared" si="5"/>
        <v>242</v>
      </c>
      <c r="C39" s="2">
        <f t="shared" si="4"/>
        <v>249</v>
      </c>
      <c r="D39" s="2">
        <v>8</v>
      </c>
      <c r="E39" s="2" t="s">
        <v>374</v>
      </c>
      <c r="F39" s="2" t="s">
        <v>1879</v>
      </c>
      <c r="G39" s="2" t="s">
        <v>1880</v>
      </c>
      <c r="H39" s="2" t="s">
        <v>2196</v>
      </c>
      <c r="I39" s="2" t="s">
        <v>744</v>
      </c>
      <c r="J39" s="2"/>
    </row>
    <row r="40" spans="1:10" s="4" customFormat="1" ht="48">
      <c r="A40" s="2" t="s">
        <v>2197</v>
      </c>
      <c r="B40" s="2">
        <f t="shared" si="5"/>
        <v>250</v>
      </c>
      <c r="C40" s="2">
        <f t="shared" si="4"/>
        <v>257</v>
      </c>
      <c r="D40" s="2">
        <v>8</v>
      </c>
      <c r="E40" s="2" t="s">
        <v>374</v>
      </c>
      <c r="F40" s="2" t="s">
        <v>1879</v>
      </c>
      <c r="G40" s="2" t="s">
        <v>1880</v>
      </c>
      <c r="H40" s="2" t="s">
        <v>2198</v>
      </c>
      <c r="I40" s="2" t="s">
        <v>744</v>
      </c>
      <c r="J40" s="2"/>
    </row>
  </sheetData>
  <customSheetViews>
    <customSheetView guid="{EE821439-75E3-4A63-A3B6-BCBD88C611ED}" showPageBreaks="1" fitToPage="1">
      <pane xSplit="1" ySplit="2" topLeftCell="B3" activePane="bottomRight" state="frozenSplit"/>
      <selection pane="bottomRight"/>
      <pageMargins left="0" right="0" top="0" bottom="0" header="0" footer="0"/>
      <printOptions horizontalCentered="1" gridLines="1"/>
      <pageSetup paperSize="5" scale="84" fitToHeight="100" orientation="landscape" r:id="rId1"/>
      <headerFooter alignWithMargins="0">
        <oddHeader>&amp;C&amp;A</oddHeader>
        <oddFooter>&amp;L&amp;A&amp;C&amp;P</oddFooter>
      </headerFooter>
    </customSheetView>
    <customSheetView guid="{D7F7BEE5-BE09-43B7-BD73-E69A29CFAB86}" fitToPage="1">
      <pane xSplit="1" ySplit="1" topLeftCell="B35" activePane="bottomRight" state="frozenSplit"/>
      <selection pane="bottomRight" activeCell="A12" sqref="A12"/>
      <pageMargins left="0" right="0" top="0" bottom="0" header="0" footer="0"/>
      <printOptions horizontalCentered="1" gridLines="1"/>
      <pageSetup paperSize="5" scale="83" fitToHeight="100" orientation="landscape" r:id="rId2"/>
      <headerFooter alignWithMargins="0">
        <oddHeader>&amp;C&amp;A</oddHeader>
        <oddFooter>&amp;L&amp;A&amp;C&amp;P</oddFooter>
      </headerFooter>
    </customSheetView>
    <customSheetView guid="{02149C7A-8138-4D93-95DB-BA5C87F38634}" showPageBreaks="1" fitToPage="1">
      <pane xSplit="1" ySplit="2" topLeftCell="B3" activePane="bottomRight" state="frozenSplit"/>
      <selection pane="bottomRight" activeCell="H17" sqref="H17"/>
      <pageMargins left="0" right="0" top="0" bottom="0" header="0" footer="0"/>
      <printOptions horizontalCentered="1" gridLines="1"/>
      <pageSetup paperSize="5" scale="84" fitToHeight="100" orientation="landscape" r:id="rId3"/>
      <headerFooter alignWithMargins="0">
        <oddHeader>&amp;C&amp;A</oddHeader>
        <oddFooter>&amp;L&amp;A&amp;C&amp;P</oddFooter>
      </headerFooter>
    </customSheetView>
  </customSheetViews>
  <mergeCells count="1">
    <mergeCell ref="A24:J24"/>
  </mergeCells>
  <phoneticPr fontId="1" type="noConversion"/>
  <hyperlinks>
    <hyperlink ref="B1" location="'Table of Contents'!A1" display="T.O.C" xr:uid="{00000000-0004-0000-1600-000000000000}"/>
  </hyperlinks>
  <printOptions horizontalCentered="1" gridLines="1"/>
  <pageMargins left="0.25" right="0.25" top="0.75" bottom="0.75" header="0.25" footer="0.25"/>
  <pageSetup paperSize="5" scale="85" fitToHeight="100" orientation="landscape" r:id="rId4"/>
  <headerFooter alignWithMargins="0">
    <oddHeader>&amp;C&amp;A</oddHeader>
    <oddFooter>&amp;C&amp;P&amp;L&amp;"Arial"&amp;10&amp;K000000&amp;A_x000D_&amp;1#&amp;"Arial"&amp;10&amp;K737373DTCC Public (White)</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0">
    <pageSetUpPr fitToPage="1"/>
  </sheetPr>
  <dimension ref="A1:K31"/>
  <sheetViews>
    <sheetView zoomScaleNormal="100" workbookViewId="0"/>
  </sheetViews>
  <sheetFormatPr defaultColWidth="9.140625" defaultRowHeight="12.75"/>
  <cols>
    <col min="1" max="1" width="44.28515625" style="3" bestFit="1" customWidth="1"/>
    <col min="2" max="6" width="7.7109375" style="3" customWidth="1"/>
    <col min="7" max="8" width="40.7109375" style="3" customWidth="1"/>
    <col min="9" max="9" width="7.7109375" style="3" customWidth="1"/>
    <col min="10" max="10" width="40.7109375" style="43" customWidth="1"/>
    <col min="11" max="16384" width="9.140625" style="3"/>
  </cols>
  <sheetData>
    <row r="1" spans="1:11" ht="18.75" customHeight="1">
      <c r="A1" s="64" t="s">
        <v>2199</v>
      </c>
      <c r="B1" s="66" t="s">
        <v>47</v>
      </c>
    </row>
    <row r="2" spans="1:11" ht="30" customHeight="1">
      <c r="A2" s="7" t="s">
        <v>363</v>
      </c>
      <c r="B2" s="7" t="s">
        <v>364</v>
      </c>
      <c r="C2" s="7" t="s">
        <v>365</v>
      </c>
      <c r="D2" s="7" t="s">
        <v>366</v>
      </c>
      <c r="E2" s="7" t="s">
        <v>367</v>
      </c>
      <c r="F2" s="7" t="s">
        <v>368</v>
      </c>
      <c r="G2" s="7" t="s">
        <v>369</v>
      </c>
      <c r="H2" s="7" t="s">
        <v>370</v>
      </c>
      <c r="I2" s="7" t="s">
        <v>371</v>
      </c>
      <c r="J2" s="7" t="s">
        <v>372</v>
      </c>
    </row>
    <row r="3" spans="1:11" s="4" customFormat="1" ht="12">
      <c r="A3" s="2" t="s">
        <v>373</v>
      </c>
      <c r="B3" s="2">
        <v>1</v>
      </c>
      <c r="C3" s="2">
        <f>$B3+$D3-1</f>
        <v>4</v>
      </c>
      <c r="D3" s="2">
        <v>4</v>
      </c>
      <c r="E3" s="2" t="s">
        <v>374</v>
      </c>
      <c r="F3" s="2" t="s">
        <v>375</v>
      </c>
      <c r="G3" s="6"/>
      <c r="H3" s="2"/>
      <c r="I3" s="10">
        <v>1</v>
      </c>
      <c r="J3" s="2" t="str">
        <f>VLOOKUP(I3,'NSCC Reject Reason Codes'!$A$3:$B$615,2,FALSE)</f>
        <v>Record Length missing/invalid</v>
      </c>
    </row>
    <row r="4" spans="1:11" s="4" customFormat="1" ht="24">
      <c r="A4" s="2" t="s">
        <v>51</v>
      </c>
      <c r="B4" s="2">
        <f>$C3+1</f>
        <v>5</v>
      </c>
      <c r="C4" s="2">
        <f t="shared" ref="C4:C31" si="0">$B4+$D4-1</f>
        <v>5</v>
      </c>
      <c r="D4" s="2">
        <v>1</v>
      </c>
      <c r="E4" s="2" t="s">
        <v>376</v>
      </c>
      <c r="F4" s="2" t="s">
        <v>375</v>
      </c>
      <c r="G4" s="6" t="s">
        <v>57</v>
      </c>
      <c r="H4" s="2"/>
      <c r="I4" s="10">
        <v>2</v>
      </c>
      <c r="J4" s="2" t="str">
        <f>VLOOKUP(I4,'NSCC Reject Reason Codes'!$A$3:$B$615,2,FALSE)</f>
        <v>Originator Type missing/invalid</v>
      </c>
    </row>
    <row r="5" spans="1:11" s="4" customFormat="1" ht="24">
      <c r="A5" s="2" t="s">
        <v>987</v>
      </c>
      <c r="B5" s="2">
        <f t="shared" ref="B5:B31" si="1">$C4+1</f>
        <v>6</v>
      </c>
      <c r="C5" s="2">
        <f t="shared" si="0"/>
        <v>13</v>
      </c>
      <c r="D5" s="2">
        <v>8</v>
      </c>
      <c r="E5" s="2" t="s">
        <v>376</v>
      </c>
      <c r="F5" s="2" t="s">
        <v>375</v>
      </c>
      <c r="G5" s="6"/>
      <c r="H5" s="2" t="s">
        <v>988</v>
      </c>
      <c r="I5" s="10">
        <v>3</v>
      </c>
      <c r="J5" s="2" t="str">
        <f>VLOOKUP(I5,'NSCC Reject Reason Codes'!$A$3:$B$615,2,FALSE)</f>
        <v>Firm Number missing/invalid</v>
      </c>
    </row>
    <row r="6" spans="1:11" s="4" customFormat="1" ht="12">
      <c r="A6" s="145" t="s">
        <v>380</v>
      </c>
      <c r="B6" s="2">
        <f t="shared" si="1"/>
        <v>14</v>
      </c>
      <c r="C6" s="2">
        <f t="shared" si="0"/>
        <v>21</v>
      </c>
      <c r="D6" s="2">
        <v>8</v>
      </c>
      <c r="E6" s="2" t="s">
        <v>376</v>
      </c>
      <c r="F6" s="2" t="s">
        <v>375</v>
      </c>
      <c r="G6" s="6"/>
      <c r="H6" s="2" t="s">
        <v>381</v>
      </c>
      <c r="I6" s="10">
        <v>4</v>
      </c>
      <c r="J6" s="2" t="str">
        <f>VLOOKUP(I6,'NSCC Reject Reason Codes'!$A$3:$B$615,2,FALSE)</f>
        <v>Fund Number missing/invalid</v>
      </c>
    </row>
    <row r="7" spans="1:11" s="4" customFormat="1" ht="72">
      <c r="A7" s="2" t="s">
        <v>382</v>
      </c>
      <c r="B7" s="2">
        <f t="shared" si="1"/>
        <v>22</v>
      </c>
      <c r="C7" s="2">
        <f t="shared" si="0"/>
        <v>24</v>
      </c>
      <c r="D7" s="2">
        <v>3</v>
      </c>
      <c r="E7" s="2" t="s">
        <v>376</v>
      </c>
      <c r="F7" s="2" t="s">
        <v>375</v>
      </c>
      <c r="G7" s="6" t="s">
        <v>2200</v>
      </c>
      <c r="H7" s="2"/>
      <c r="I7" s="10">
        <v>5</v>
      </c>
      <c r="J7" s="2" t="str">
        <f>VLOOKUP(I7,'NSCC Reject Reason Codes'!$A$3:$B$615,2,FALSE)</f>
        <v xml:space="preserve">Record Type missing/invalid  </v>
      </c>
    </row>
    <row r="8" spans="1:11" s="4" customFormat="1" ht="288">
      <c r="A8" s="2" t="s">
        <v>384</v>
      </c>
      <c r="B8" s="2">
        <f t="shared" si="1"/>
        <v>25</v>
      </c>
      <c r="C8" s="2">
        <f t="shared" si="0"/>
        <v>40</v>
      </c>
      <c r="D8" s="2">
        <v>16</v>
      </c>
      <c r="E8" s="2" t="s">
        <v>376</v>
      </c>
      <c r="F8" s="2" t="s">
        <v>385</v>
      </c>
      <c r="G8" s="6" t="s">
        <v>2201</v>
      </c>
      <c r="H8" s="2" t="s">
        <v>2202</v>
      </c>
      <c r="I8" s="10">
        <v>6</v>
      </c>
      <c r="J8" s="2" t="str">
        <f>VLOOKUP(I8,'NSCC Reject Reason Codes'!$A$3:$B$615,2,FALSE)</f>
        <v xml:space="preserve">NSCC Security Issue Number missing/invalid </v>
      </c>
    </row>
    <row r="9" spans="1:11" s="4" customFormat="1" ht="36">
      <c r="A9" s="2" t="s">
        <v>388</v>
      </c>
      <c r="B9" s="2">
        <f t="shared" si="1"/>
        <v>41</v>
      </c>
      <c r="C9" s="2">
        <f t="shared" si="0"/>
        <v>43</v>
      </c>
      <c r="D9" s="2">
        <v>3</v>
      </c>
      <c r="E9" s="2" t="s">
        <v>376</v>
      </c>
      <c r="F9" s="2" t="s">
        <v>385</v>
      </c>
      <c r="G9" s="2" t="s">
        <v>992</v>
      </c>
      <c r="H9" s="2" t="s">
        <v>390</v>
      </c>
      <c r="I9" s="10">
        <v>343</v>
      </c>
      <c r="J9" s="2" t="str">
        <f>VLOOKUP(I9,'NSCC Reject Reason Codes'!$A$3:$B$615,2,FALSE)</f>
        <v xml:space="preserve">Sidepocket ID invalid </v>
      </c>
    </row>
    <row r="10" spans="1:11" s="4" customFormat="1" ht="24">
      <c r="A10" s="2" t="s">
        <v>391</v>
      </c>
      <c r="B10" s="2">
        <f t="shared" si="1"/>
        <v>44</v>
      </c>
      <c r="C10" s="2">
        <f t="shared" si="0"/>
        <v>51</v>
      </c>
      <c r="D10" s="2">
        <v>8</v>
      </c>
      <c r="E10" s="2" t="s">
        <v>376</v>
      </c>
      <c r="F10" s="2" t="s">
        <v>385</v>
      </c>
      <c r="G10" s="2" t="s">
        <v>392</v>
      </c>
      <c r="H10" s="2" t="s">
        <v>993</v>
      </c>
      <c r="I10" s="10">
        <v>346</v>
      </c>
      <c r="J10" s="2" t="str">
        <f>VLOOKUP(I10,'NSCC Reject Reason Codes'!$A$3:$B$615,2,FALSE)</f>
        <v xml:space="preserve">Share Class invalid </v>
      </c>
    </row>
    <row r="11" spans="1:11" s="4" customFormat="1" ht="12">
      <c r="A11" s="2" t="s">
        <v>503</v>
      </c>
      <c r="B11" s="2">
        <f t="shared" si="1"/>
        <v>52</v>
      </c>
      <c r="C11" s="2">
        <f t="shared" si="0"/>
        <v>64</v>
      </c>
      <c r="D11" s="2">
        <v>13</v>
      </c>
      <c r="E11" s="2" t="s">
        <v>376</v>
      </c>
      <c r="F11" s="2" t="s">
        <v>375</v>
      </c>
      <c r="G11" s="6"/>
      <c r="H11" s="2"/>
      <c r="I11" s="10"/>
      <c r="J11" s="2"/>
    </row>
    <row r="12" spans="1:11" s="4" customFormat="1" ht="74.25" customHeight="1">
      <c r="A12" s="2" t="s">
        <v>1113</v>
      </c>
      <c r="B12" s="2">
        <f t="shared" si="1"/>
        <v>65</v>
      </c>
      <c r="C12" s="2">
        <f t="shared" si="0"/>
        <v>84</v>
      </c>
      <c r="D12" s="2">
        <v>20</v>
      </c>
      <c r="E12" s="2" t="s">
        <v>376</v>
      </c>
      <c r="F12" s="2" t="s">
        <v>375</v>
      </c>
      <c r="G12" s="6" t="s">
        <v>2203</v>
      </c>
      <c r="H12" s="2" t="s">
        <v>2204</v>
      </c>
      <c r="I12" s="10">
        <v>9</v>
      </c>
      <c r="J12" s="2" t="str">
        <f>VLOOKUP(I12,'NSCC Reject Reason Codes'!$A$3:$B$615,2,FALSE)</f>
        <v>Control Number missing/invalid</v>
      </c>
    </row>
    <row r="13" spans="1:11" s="4" customFormat="1" ht="132">
      <c r="A13" s="2" t="s">
        <v>2205</v>
      </c>
      <c r="B13" s="2">
        <f t="shared" si="1"/>
        <v>85</v>
      </c>
      <c r="C13" s="2">
        <f t="shared" si="0"/>
        <v>86</v>
      </c>
      <c r="D13" s="2">
        <v>2</v>
      </c>
      <c r="E13" s="2" t="s">
        <v>376</v>
      </c>
      <c r="F13" s="2" t="s">
        <v>375</v>
      </c>
      <c r="G13" s="2" t="s">
        <v>2206</v>
      </c>
      <c r="H13" s="2"/>
      <c r="I13" s="10">
        <v>373</v>
      </c>
      <c r="J13" s="2" t="str">
        <f>VLOOKUP(I13,'NSCC Reject Reason Codes'!$A$3:$B$615,2,FALSE)</f>
        <v>Request Type missing/invalid</v>
      </c>
    </row>
    <row r="14" spans="1:11" s="4" customFormat="1" ht="300">
      <c r="A14" s="2" t="s">
        <v>866</v>
      </c>
      <c r="B14" s="2">
        <f>$C13+1</f>
        <v>87</v>
      </c>
      <c r="C14" s="2">
        <f>$B14+$D14-1</f>
        <v>102</v>
      </c>
      <c r="D14" s="2">
        <v>16</v>
      </c>
      <c r="E14" s="2" t="s">
        <v>376</v>
      </c>
      <c r="F14" s="2" t="s">
        <v>385</v>
      </c>
      <c r="G14" s="2" t="s">
        <v>2207</v>
      </c>
      <c r="H14" s="11" t="s">
        <v>2208</v>
      </c>
      <c r="I14" s="10">
        <v>508</v>
      </c>
      <c r="J14" s="2" t="str">
        <f>VLOOKUP(I14,'NSCC Reject Reason Codes'!$A$3:$B$615,2,FALSE)</f>
        <v>Series NSCC Security Issue Number missing/invalid</v>
      </c>
      <c r="K14" s="2"/>
    </row>
    <row r="15" spans="1:11" s="4" customFormat="1" ht="84">
      <c r="A15" s="2" t="s">
        <v>413</v>
      </c>
      <c r="B15" s="2">
        <f t="shared" si="1"/>
        <v>103</v>
      </c>
      <c r="C15" s="2">
        <f t="shared" si="0"/>
        <v>103</v>
      </c>
      <c r="D15" s="2">
        <v>1</v>
      </c>
      <c r="E15" s="2" t="s">
        <v>376</v>
      </c>
      <c r="F15" s="2" t="s">
        <v>375</v>
      </c>
      <c r="G15" s="2" t="s">
        <v>414</v>
      </c>
      <c r="H15" s="2"/>
      <c r="I15" s="10">
        <v>14</v>
      </c>
      <c r="J15" s="2" t="str">
        <f>VLOOKUP(I15,'NSCC Reject Reason Codes'!$A$3:$B$615,2,FALSE)</f>
        <v>NSCC Reject Indicator invalid</v>
      </c>
    </row>
    <row r="16" spans="1:11" s="4" customFormat="1" ht="72">
      <c r="A16" s="2" t="s">
        <v>415</v>
      </c>
      <c r="B16" s="2">
        <f t="shared" si="1"/>
        <v>104</v>
      </c>
      <c r="C16" s="2">
        <f t="shared" si="0"/>
        <v>107</v>
      </c>
      <c r="D16" s="2">
        <v>4</v>
      </c>
      <c r="E16" s="2" t="s">
        <v>376</v>
      </c>
      <c r="F16" s="2" t="s">
        <v>375</v>
      </c>
      <c r="G16" s="2" t="s">
        <v>416</v>
      </c>
      <c r="H16" s="2"/>
      <c r="I16" s="10">
        <v>15</v>
      </c>
      <c r="J16" s="2" t="str">
        <f>VLOOKUP(I16,'NSCC Reject Reason Codes'!$A$3:$B$615,2,FALSE)</f>
        <v>NSCC Reject Code invalid</v>
      </c>
    </row>
    <row r="17" spans="1:10" s="4" customFormat="1" ht="72">
      <c r="A17" s="2" t="s">
        <v>417</v>
      </c>
      <c r="B17" s="2">
        <f t="shared" si="1"/>
        <v>108</v>
      </c>
      <c r="C17" s="2">
        <f t="shared" si="0"/>
        <v>111</v>
      </c>
      <c r="D17" s="2">
        <v>4</v>
      </c>
      <c r="E17" s="2" t="s">
        <v>376</v>
      </c>
      <c r="F17" s="2" t="s">
        <v>375</v>
      </c>
      <c r="G17" s="2" t="s">
        <v>416</v>
      </c>
      <c r="H17" s="2"/>
      <c r="I17" s="10">
        <v>15</v>
      </c>
      <c r="J17" s="2" t="str">
        <f>VLOOKUP(I17,'NSCC Reject Reason Codes'!$A$3:$B$615,2,FALSE)</f>
        <v>NSCC Reject Code invalid</v>
      </c>
    </row>
    <row r="18" spans="1:10" s="4" customFormat="1" ht="72">
      <c r="A18" s="2" t="s">
        <v>418</v>
      </c>
      <c r="B18" s="2">
        <f t="shared" si="1"/>
        <v>112</v>
      </c>
      <c r="C18" s="2">
        <f t="shared" si="0"/>
        <v>115</v>
      </c>
      <c r="D18" s="2">
        <v>4</v>
      </c>
      <c r="E18" s="2" t="s">
        <v>376</v>
      </c>
      <c r="F18" s="2" t="s">
        <v>375</v>
      </c>
      <c r="G18" s="2" t="s">
        <v>416</v>
      </c>
      <c r="H18" s="2"/>
      <c r="I18" s="10">
        <v>15</v>
      </c>
      <c r="J18" s="2" t="str">
        <f>VLOOKUP(I18,'NSCC Reject Reason Codes'!$A$3:$B$615,2,FALSE)</f>
        <v>NSCC Reject Code invalid</v>
      </c>
    </row>
    <row r="19" spans="1:10" s="4" customFormat="1" ht="72.75" thickBot="1">
      <c r="A19" s="2" t="s">
        <v>419</v>
      </c>
      <c r="B19" s="2">
        <f t="shared" si="1"/>
        <v>116</v>
      </c>
      <c r="C19" s="2">
        <f t="shared" si="0"/>
        <v>119</v>
      </c>
      <c r="D19" s="2">
        <v>4</v>
      </c>
      <c r="E19" s="2" t="s">
        <v>376</v>
      </c>
      <c r="F19" s="2" t="s">
        <v>375</v>
      </c>
      <c r="G19" s="2" t="s">
        <v>416</v>
      </c>
      <c r="H19" s="2"/>
      <c r="I19" s="10">
        <v>15</v>
      </c>
      <c r="J19" s="2" t="str">
        <f>VLOOKUP(I19,'NSCC Reject Reason Codes'!$A$3:$B$615,2,FALSE)</f>
        <v>NSCC Reject Code invalid</v>
      </c>
    </row>
    <row r="20" spans="1:10" s="4" customFormat="1" ht="13.5" thickTop="1" thickBot="1">
      <c r="A20" s="214" t="s">
        <v>2209</v>
      </c>
      <c r="B20" s="215"/>
      <c r="C20" s="215"/>
      <c r="D20" s="215"/>
      <c r="E20" s="215"/>
      <c r="F20" s="215"/>
      <c r="G20" s="215"/>
      <c r="H20" s="215"/>
      <c r="I20" s="215"/>
      <c r="J20" s="216"/>
    </row>
    <row r="21" spans="1:10" s="4" customFormat="1" ht="24.75" thickTop="1">
      <c r="A21" s="2" t="s">
        <v>2074</v>
      </c>
      <c r="B21" s="2">
        <f>$C19+1</f>
        <v>120</v>
      </c>
      <c r="C21" s="2">
        <f t="shared" si="0"/>
        <v>120</v>
      </c>
      <c r="D21" s="2">
        <v>1</v>
      </c>
      <c r="E21" s="2" t="s">
        <v>376</v>
      </c>
      <c r="F21" s="2" t="s">
        <v>458</v>
      </c>
      <c r="G21" s="2" t="s">
        <v>2210</v>
      </c>
      <c r="H21" s="2"/>
      <c r="I21" s="10">
        <v>59</v>
      </c>
      <c r="J21" s="2" t="str">
        <f>VLOOKUP(I21,'NSCC Reject Reason Codes'!$A$3:$B$615,2,FALSE)</f>
        <v>Fund/Firm  Reject Indicator missing/invalid</v>
      </c>
    </row>
    <row r="22" spans="1:10" s="4" customFormat="1" ht="24">
      <c r="A22" s="2" t="s">
        <v>2076</v>
      </c>
      <c r="B22" s="2">
        <f t="shared" si="1"/>
        <v>121</v>
      </c>
      <c r="C22" s="2">
        <f t="shared" si="0"/>
        <v>124</v>
      </c>
      <c r="D22" s="2">
        <v>4</v>
      </c>
      <c r="E22" s="2" t="s">
        <v>376</v>
      </c>
      <c r="F22" s="2" t="s">
        <v>458</v>
      </c>
      <c r="G22" s="2" t="s">
        <v>2211</v>
      </c>
      <c r="H22" s="22" t="s">
        <v>1487</v>
      </c>
      <c r="I22" s="10">
        <v>60</v>
      </c>
      <c r="J22" s="2" t="str">
        <f>VLOOKUP(I22,'NSCC Reject Reason Codes'!$A$3:$B$615,2,FALSE)</f>
        <v xml:space="preserve">Fund/Firm Reject Reason Code missing/invalid  </v>
      </c>
    </row>
    <row r="23" spans="1:10" s="4" customFormat="1" ht="24">
      <c r="A23" s="2" t="s">
        <v>2078</v>
      </c>
      <c r="B23" s="2">
        <f t="shared" si="1"/>
        <v>125</v>
      </c>
      <c r="C23" s="2">
        <f t="shared" si="0"/>
        <v>128</v>
      </c>
      <c r="D23" s="2">
        <v>4</v>
      </c>
      <c r="E23" s="2" t="s">
        <v>376</v>
      </c>
      <c r="F23" s="2" t="s">
        <v>385</v>
      </c>
      <c r="G23" s="2"/>
      <c r="H23" s="22" t="s">
        <v>1487</v>
      </c>
      <c r="I23" s="10">
        <v>60</v>
      </c>
      <c r="J23" s="2" t="str">
        <f>VLOOKUP(I23,'NSCC Reject Reason Codes'!$A$3:$B$615,2,FALSE)</f>
        <v xml:space="preserve">Fund/Firm Reject Reason Code missing/invalid  </v>
      </c>
    </row>
    <row r="24" spans="1:10" s="4" customFormat="1" ht="24">
      <c r="A24" s="2" t="s">
        <v>2079</v>
      </c>
      <c r="B24" s="2">
        <f t="shared" si="1"/>
        <v>129</v>
      </c>
      <c r="C24" s="2">
        <f t="shared" si="0"/>
        <v>132</v>
      </c>
      <c r="D24" s="2">
        <v>4</v>
      </c>
      <c r="E24" s="2" t="s">
        <v>376</v>
      </c>
      <c r="F24" s="2" t="s">
        <v>385</v>
      </c>
      <c r="G24" s="2"/>
      <c r="H24" s="22" t="s">
        <v>1487</v>
      </c>
      <c r="I24" s="10">
        <v>60</v>
      </c>
      <c r="J24" s="2" t="str">
        <f>VLOOKUP(I24,'NSCC Reject Reason Codes'!$A$3:$B$615,2,FALSE)</f>
        <v xml:space="preserve">Fund/Firm Reject Reason Code missing/invalid  </v>
      </c>
    </row>
    <row r="25" spans="1:10" s="4" customFormat="1" ht="24.75" thickBot="1">
      <c r="A25" s="2" t="s">
        <v>2080</v>
      </c>
      <c r="B25" s="2">
        <f t="shared" si="1"/>
        <v>133</v>
      </c>
      <c r="C25" s="2">
        <f t="shared" si="0"/>
        <v>136</v>
      </c>
      <c r="D25" s="2">
        <v>4</v>
      </c>
      <c r="E25" s="2" t="s">
        <v>376</v>
      </c>
      <c r="F25" s="2" t="s">
        <v>385</v>
      </c>
      <c r="G25" s="2"/>
      <c r="H25" s="22" t="s">
        <v>1487</v>
      </c>
      <c r="I25" s="10">
        <v>60</v>
      </c>
      <c r="J25" s="2" t="str">
        <f>VLOOKUP(I25,'NSCC Reject Reason Codes'!$A$3:$B$615,2,FALSE)</f>
        <v xml:space="preserve">Fund/Firm Reject Reason Code missing/invalid  </v>
      </c>
    </row>
    <row r="26" spans="1:10" s="4" customFormat="1" ht="13.5" thickTop="1" thickBot="1">
      <c r="A26" s="220"/>
      <c r="B26" s="221"/>
      <c r="C26" s="221"/>
      <c r="D26" s="221"/>
      <c r="E26" s="221"/>
      <c r="F26" s="221"/>
      <c r="G26" s="221"/>
      <c r="H26" s="221"/>
      <c r="I26" s="221"/>
      <c r="J26" s="222"/>
    </row>
    <row r="27" spans="1:10" s="4" customFormat="1" thickTop="1">
      <c r="A27" s="2" t="s">
        <v>503</v>
      </c>
      <c r="B27" s="2">
        <f>$C25+1</f>
        <v>137</v>
      </c>
      <c r="C27" s="2">
        <f t="shared" si="0"/>
        <v>144</v>
      </c>
      <c r="D27" s="2">
        <v>8</v>
      </c>
      <c r="E27" s="2" t="s">
        <v>376</v>
      </c>
      <c r="F27" s="2" t="s">
        <v>375</v>
      </c>
      <c r="G27" s="6" t="s">
        <v>504</v>
      </c>
      <c r="H27" s="2"/>
      <c r="I27" s="10"/>
      <c r="J27" s="2"/>
    </row>
    <row r="28" spans="1:10" s="4" customFormat="1" ht="72">
      <c r="A28" s="2" t="s">
        <v>2212</v>
      </c>
      <c r="B28" s="2">
        <f t="shared" si="1"/>
        <v>145</v>
      </c>
      <c r="C28" s="2">
        <f t="shared" si="0"/>
        <v>145</v>
      </c>
      <c r="D28" s="2">
        <v>1</v>
      </c>
      <c r="E28" s="2" t="s">
        <v>376</v>
      </c>
      <c r="F28" s="2" t="s">
        <v>458</v>
      </c>
      <c r="G28" s="6" t="s">
        <v>2213</v>
      </c>
      <c r="H28" s="2" t="s">
        <v>2214</v>
      </c>
      <c r="I28" s="10">
        <v>390</v>
      </c>
      <c r="J28" s="2" t="str">
        <f>VLOOKUP(I28,'NSCC Reject Reason Codes'!$A$3:$B$615,2,FALSE)</f>
        <v>Position File Schedule missing/invalid</v>
      </c>
    </row>
    <row r="29" spans="1:10" s="4" customFormat="1" ht="168">
      <c r="A29" s="2" t="s">
        <v>2215</v>
      </c>
      <c r="B29" s="2">
        <f t="shared" si="1"/>
        <v>146</v>
      </c>
      <c r="C29" s="2">
        <f t="shared" si="0"/>
        <v>146</v>
      </c>
      <c r="D29" s="2">
        <v>1</v>
      </c>
      <c r="E29" s="2" t="s">
        <v>376</v>
      </c>
      <c r="F29" s="2" t="s">
        <v>458</v>
      </c>
      <c r="G29" s="48" t="s">
        <v>2216</v>
      </c>
      <c r="H29" s="2" t="s">
        <v>2217</v>
      </c>
      <c r="I29" s="10">
        <v>391</v>
      </c>
      <c r="J29" s="2" t="str">
        <f>VLOOKUP(I29,'NSCC Reject Reason Codes'!$A$3:$B$615,2,FALSE)</f>
        <v xml:space="preserve">Position File Day of  Week missing/invalid  </v>
      </c>
    </row>
    <row r="30" spans="1:10" s="4" customFormat="1" ht="168">
      <c r="A30" s="2" t="s">
        <v>2218</v>
      </c>
      <c r="B30" s="2">
        <f t="shared" si="1"/>
        <v>147</v>
      </c>
      <c r="C30" s="2">
        <f t="shared" si="0"/>
        <v>148</v>
      </c>
      <c r="D30" s="2">
        <v>2</v>
      </c>
      <c r="E30" s="2" t="s">
        <v>374</v>
      </c>
      <c r="F30" s="2" t="s">
        <v>458</v>
      </c>
      <c r="G30" s="6" t="s">
        <v>2219</v>
      </c>
      <c r="H30" s="2" t="s">
        <v>2220</v>
      </c>
      <c r="I30" s="10">
        <v>392</v>
      </c>
      <c r="J30" s="2" t="str">
        <f>VLOOKUP(I30,'NSCC Reject Reason Codes'!$A$3:$B$615,2,FALSE)</f>
        <v xml:space="preserve">Position File Numeric Date missing/invalid </v>
      </c>
    </row>
    <row r="31" spans="1:10" s="4" customFormat="1" ht="60">
      <c r="A31" s="2" t="s">
        <v>2221</v>
      </c>
      <c r="B31" s="2">
        <f t="shared" si="1"/>
        <v>149</v>
      </c>
      <c r="C31" s="2">
        <f t="shared" si="0"/>
        <v>156</v>
      </c>
      <c r="D31" s="2">
        <v>8</v>
      </c>
      <c r="E31" s="2" t="s">
        <v>374</v>
      </c>
      <c r="F31" s="2" t="s">
        <v>458</v>
      </c>
      <c r="G31" s="6" t="s">
        <v>2222</v>
      </c>
      <c r="H31" s="49" t="s">
        <v>2223</v>
      </c>
      <c r="I31" s="10">
        <v>393</v>
      </c>
      <c r="J31" s="2" t="str">
        <f>VLOOKUP(I31,'NSCC Reject Reason Codes'!$A$3:$B$615,2,FALSE)</f>
        <v xml:space="preserve">Position File Schedule Date missing/invalid  </v>
      </c>
    </row>
  </sheetData>
  <customSheetViews>
    <customSheetView guid="{EE821439-75E3-4A63-A3B6-BCBD88C611ED}" showPageBreaks="1" fitToPage="1">
      <pane xSplit="1" ySplit="2" topLeftCell="B3" activePane="bottomRight" state="frozenSplit"/>
      <selection pane="bottomRight"/>
      <pageMargins left="0" right="0" top="0" bottom="0" header="0" footer="0"/>
      <printOptions horizontalCentered="1" gridLines="1"/>
      <pageSetup paperSize="5" scale="88" fitToHeight="100" orientation="landscape" r:id="rId1"/>
      <headerFooter alignWithMargins="0">
        <oddHeader>&amp;C&amp;A</oddHeader>
        <oddFooter>&amp;L&amp;A&amp;C&amp;P</oddFooter>
      </headerFooter>
    </customSheetView>
    <customSheetView guid="{D7F7BEE5-BE09-43B7-BD73-E69A29CFAB86}" fitToPage="1">
      <pane xSplit="1" ySplit="1" topLeftCell="B17" activePane="bottomRight" state="frozenSplit"/>
      <selection pane="bottomRight" activeCell="G24" sqref="G24"/>
      <pageMargins left="0" right="0" top="0" bottom="0" header="0" footer="0"/>
      <printOptions horizontalCentered="1" gridLines="1"/>
      <pageSetup paperSize="5" scale="86" fitToHeight="100" orientation="landscape" r:id="rId2"/>
      <headerFooter alignWithMargins="0">
        <oddHeader>&amp;C&amp;A</oddHeader>
        <oddFooter>&amp;L&amp;A&amp;C&amp;P</oddFooter>
      </headerFooter>
    </customSheetView>
    <customSheetView guid="{02149C7A-8138-4D93-95DB-BA5C87F38634}" showPageBreaks="1" fitToPage="1">
      <pane xSplit="1" ySplit="2" topLeftCell="B6" activePane="bottomRight" state="frozenSplit"/>
      <selection pane="bottomRight" activeCell="G8" sqref="G8"/>
      <pageMargins left="0" right="0" top="0" bottom="0" header="0" footer="0"/>
      <printOptions horizontalCentered="1" gridLines="1"/>
      <pageSetup paperSize="5" scale="88" fitToHeight="100" orientation="landscape" r:id="rId3"/>
      <headerFooter alignWithMargins="0">
        <oddHeader>&amp;C&amp;A</oddHeader>
        <oddFooter>&amp;L&amp;A&amp;C&amp;P</oddFooter>
      </headerFooter>
    </customSheetView>
  </customSheetViews>
  <mergeCells count="2">
    <mergeCell ref="A20:J20"/>
    <mergeCell ref="A26:J26"/>
  </mergeCells>
  <phoneticPr fontId="1" type="noConversion"/>
  <hyperlinks>
    <hyperlink ref="B1" location="'Table of Contents'!A1" display="T.O.C" xr:uid="{00000000-0004-0000-1700-000000000000}"/>
  </hyperlinks>
  <printOptions horizontalCentered="1" gridLines="1"/>
  <pageMargins left="0.25" right="0.25" top="0.75" bottom="0.75" header="0.25" footer="0.25"/>
  <pageSetup paperSize="5" scale="89" fitToHeight="100" orientation="landscape" r:id="rId4"/>
  <headerFooter alignWithMargins="0">
    <oddHeader>&amp;C&amp;A</oddHeader>
    <oddFooter>&amp;C&amp;P&amp;L&amp;"Arial"&amp;10&amp;K000000&amp;A_x000D_&amp;1#&amp;"Arial"&amp;10&amp;K737373DTCC Public (White)</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1">
    <pageSetUpPr fitToPage="1"/>
  </sheetPr>
  <dimension ref="A1:J41"/>
  <sheetViews>
    <sheetView zoomScaleNormal="100" workbookViewId="0"/>
  </sheetViews>
  <sheetFormatPr defaultColWidth="15" defaultRowHeight="12.75"/>
  <cols>
    <col min="1" max="1" width="30.7109375" style="43" customWidth="1"/>
    <col min="2" max="5" width="7.7109375" style="43" customWidth="1"/>
    <col min="6" max="6" width="14" style="43" customWidth="1"/>
    <col min="7" max="8" width="40.7109375" style="43" customWidth="1"/>
    <col min="9" max="9" width="7.7109375" style="3" customWidth="1"/>
    <col min="10" max="10" width="40.7109375" style="43" customWidth="1"/>
    <col min="11" max="16384" width="15" style="3"/>
  </cols>
  <sheetData>
    <row r="1" spans="1:10" ht="18.75" customHeight="1">
      <c r="A1" s="65" t="s">
        <v>28</v>
      </c>
      <c r="B1" s="66" t="s">
        <v>47</v>
      </c>
    </row>
    <row r="2" spans="1:10" ht="30" customHeight="1">
      <c r="A2" s="7" t="s">
        <v>363</v>
      </c>
      <c r="B2" s="7" t="s">
        <v>364</v>
      </c>
      <c r="C2" s="7" t="s">
        <v>365</v>
      </c>
      <c r="D2" s="7" t="s">
        <v>366</v>
      </c>
      <c r="E2" s="7" t="s">
        <v>367</v>
      </c>
      <c r="F2" s="7" t="s">
        <v>368</v>
      </c>
      <c r="G2" s="7" t="s">
        <v>369</v>
      </c>
      <c r="H2" s="7" t="s">
        <v>370</v>
      </c>
      <c r="I2" s="7" t="s">
        <v>371</v>
      </c>
      <c r="J2" s="7" t="s">
        <v>372</v>
      </c>
    </row>
    <row r="3" spans="1:10" s="4" customFormat="1" ht="12">
      <c r="A3" s="2" t="s">
        <v>373</v>
      </c>
      <c r="B3" s="2">
        <v>1</v>
      </c>
      <c r="C3" s="2">
        <f>$B3+$D3-1</f>
        <v>4</v>
      </c>
      <c r="D3" s="2">
        <v>4</v>
      </c>
      <c r="E3" s="2" t="s">
        <v>374</v>
      </c>
      <c r="F3" s="2" t="s">
        <v>375</v>
      </c>
      <c r="G3" s="2"/>
      <c r="H3" s="2"/>
      <c r="I3" s="10">
        <v>1</v>
      </c>
      <c r="J3" s="2" t="str">
        <f>VLOOKUP(I3,'NSCC Reject Reason Codes'!$A$3:$B$615,2,FALSE)</f>
        <v>Record Length missing/invalid</v>
      </c>
    </row>
    <row r="4" spans="1:10" s="4" customFormat="1" ht="12">
      <c r="A4" s="2" t="s">
        <v>51</v>
      </c>
      <c r="B4" s="2">
        <f>$C3+1</f>
        <v>5</v>
      </c>
      <c r="C4" s="2">
        <f t="shared" ref="C4:C21" si="0">$B4+$D4-1</f>
        <v>5</v>
      </c>
      <c r="D4" s="2">
        <v>1</v>
      </c>
      <c r="E4" s="2" t="s">
        <v>376</v>
      </c>
      <c r="F4" s="2" t="s">
        <v>375</v>
      </c>
      <c r="G4" s="2" t="s">
        <v>2224</v>
      </c>
      <c r="H4" s="2"/>
      <c r="I4" s="10">
        <v>2</v>
      </c>
      <c r="J4" s="2" t="str">
        <f>VLOOKUP(I4,'NSCC Reject Reason Codes'!$A$3:$B$615,2,FALSE)</f>
        <v>Originator Type missing/invalid</v>
      </c>
    </row>
    <row r="5" spans="1:10" s="4" customFormat="1" ht="60.75" customHeight="1">
      <c r="A5" s="2" t="s">
        <v>377</v>
      </c>
      <c r="B5" s="2">
        <f t="shared" ref="B5:B29" si="1">$C4+1</f>
        <v>6</v>
      </c>
      <c r="C5" s="2">
        <f t="shared" si="0"/>
        <v>13</v>
      </c>
      <c r="D5" s="2">
        <v>8</v>
      </c>
      <c r="E5" s="2" t="s">
        <v>376</v>
      </c>
      <c r="F5" s="4" t="s">
        <v>375</v>
      </c>
      <c r="G5" s="2" t="s">
        <v>2225</v>
      </c>
      <c r="H5" s="2" t="s">
        <v>379</v>
      </c>
      <c r="I5" s="12">
        <v>167</v>
      </c>
      <c r="J5" s="2" t="str">
        <f>VLOOKUP(I5,'NSCC Reject Reason Codes'!$A$3:$B$615,2,FALSE)</f>
        <v>Recipient Number missing/invalid</v>
      </c>
    </row>
    <row r="6" spans="1:10" s="4" customFormat="1" ht="12">
      <c r="A6" s="145" t="s">
        <v>380</v>
      </c>
      <c r="B6" s="2">
        <f t="shared" si="1"/>
        <v>14</v>
      </c>
      <c r="C6" s="2">
        <f t="shared" si="0"/>
        <v>21</v>
      </c>
      <c r="D6" s="2">
        <v>8</v>
      </c>
      <c r="E6" s="2" t="s">
        <v>376</v>
      </c>
      <c r="F6" s="2" t="s">
        <v>375</v>
      </c>
      <c r="G6" s="2"/>
      <c r="H6" s="2" t="s">
        <v>381</v>
      </c>
      <c r="I6" s="12">
        <v>4</v>
      </c>
      <c r="J6" s="2" t="str">
        <f>VLOOKUP(I6,'NSCC Reject Reason Codes'!$A$3:$B$615,2,FALSE)</f>
        <v>Fund Number missing/invalid</v>
      </c>
    </row>
    <row r="7" spans="1:10" s="4" customFormat="1" ht="12">
      <c r="A7" s="2" t="s">
        <v>382</v>
      </c>
      <c r="B7" s="2">
        <f t="shared" si="1"/>
        <v>22</v>
      </c>
      <c r="C7" s="2">
        <f t="shared" si="0"/>
        <v>24</v>
      </c>
      <c r="D7" s="2">
        <v>3</v>
      </c>
      <c r="E7" s="2" t="s">
        <v>376</v>
      </c>
      <c r="F7" s="2" t="s">
        <v>375</v>
      </c>
      <c r="G7" s="2" t="s">
        <v>2226</v>
      </c>
      <c r="H7" s="2"/>
      <c r="I7" s="12">
        <v>5</v>
      </c>
      <c r="J7" s="2" t="str">
        <f>VLOOKUP(I7,'NSCC Reject Reason Codes'!$A$3:$B$615,2,FALSE)</f>
        <v xml:space="preserve">Record Type missing/invalid  </v>
      </c>
    </row>
    <row r="8" spans="1:10" s="4" customFormat="1" ht="144">
      <c r="A8" s="2" t="s">
        <v>384</v>
      </c>
      <c r="B8" s="2">
        <f t="shared" si="1"/>
        <v>25</v>
      </c>
      <c r="C8" s="2">
        <f t="shared" si="0"/>
        <v>40</v>
      </c>
      <c r="D8" s="2">
        <v>16</v>
      </c>
      <c r="E8" s="2" t="s">
        <v>376</v>
      </c>
      <c r="F8" s="2" t="s">
        <v>458</v>
      </c>
      <c r="G8" s="2" t="s">
        <v>990</v>
      </c>
      <c r="H8" s="11" t="s">
        <v>1110</v>
      </c>
      <c r="I8" s="10">
        <v>6</v>
      </c>
      <c r="J8" s="2" t="str">
        <f>VLOOKUP(I8,'NSCC Reject Reason Codes'!$A$3:$B$615,2,FALSE)</f>
        <v xml:space="preserve">NSCC Security Issue Number missing/invalid </v>
      </c>
    </row>
    <row r="9" spans="1:10" s="4" customFormat="1" ht="12">
      <c r="A9" s="2" t="s">
        <v>503</v>
      </c>
      <c r="B9" s="2">
        <f>$C8+1</f>
        <v>41</v>
      </c>
      <c r="C9" s="2">
        <f t="shared" si="0"/>
        <v>43</v>
      </c>
      <c r="D9" s="2">
        <v>3</v>
      </c>
      <c r="E9" s="2" t="s">
        <v>376</v>
      </c>
      <c r="F9" s="2" t="s">
        <v>375</v>
      </c>
      <c r="G9" s="2"/>
      <c r="H9" s="2"/>
      <c r="I9" s="12"/>
      <c r="J9" s="2"/>
    </row>
    <row r="10" spans="1:10" s="15" customFormat="1" ht="12">
      <c r="A10" s="2" t="s">
        <v>391</v>
      </c>
      <c r="B10" s="2">
        <f t="shared" si="1"/>
        <v>44</v>
      </c>
      <c r="C10" s="2">
        <f t="shared" si="0"/>
        <v>51</v>
      </c>
      <c r="D10" s="2">
        <v>8</v>
      </c>
      <c r="E10" s="2" t="s">
        <v>376</v>
      </c>
      <c r="F10" s="2" t="s">
        <v>385</v>
      </c>
      <c r="G10" s="2"/>
      <c r="H10" s="2" t="s">
        <v>993</v>
      </c>
      <c r="I10" s="12">
        <v>346</v>
      </c>
      <c r="J10" s="2" t="str">
        <f>VLOOKUP(I10,'NSCC Reject Reason Codes'!$A$3:$B$615,2,FALSE)</f>
        <v xml:space="preserve">Share Class invalid </v>
      </c>
    </row>
    <row r="11" spans="1:10" s="4" customFormat="1" ht="60">
      <c r="A11" s="2" t="s">
        <v>994</v>
      </c>
      <c r="B11" s="2">
        <f t="shared" si="1"/>
        <v>52</v>
      </c>
      <c r="C11" s="2">
        <f t="shared" si="0"/>
        <v>52</v>
      </c>
      <c r="D11" s="2">
        <v>1</v>
      </c>
      <c r="E11" s="2" t="s">
        <v>376</v>
      </c>
      <c r="F11" s="2" t="s">
        <v>385</v>
      </c>
      <c r="G11" s="2" t="s">
        <v>2227</v>
      </c>
      <c r="H11" s="2" t="s">
        <v>747</v>
      </c>
      <c r="I11" s="12">
        <v>7</v>
      </c>
      <c r="J11" s="2" t="str">
        <f>VLOOKUP(I11,'NSCC Reject Reason Codes'!$A$3:$B$615,2,FALSE)</f>
        <v>Security Identifier invalid</v>
      </c>
    </row>
    <row r="12" spans="1:10" s="4" customFormat="1" ht="36">
      <c r="A12" s="2" t="s">
        <v>996</v>
      </c>
      <c r="B12" s="2">
        <f t="shared" si="1"/>
        <v>53</v>
      </c>
      <c r="C12" s="2">
        <f t="shared" si="0"/>
        <v>64</v>
      </c>
      <c r="D12" s="2">
        <v>12</v>
      </c>
      <c r="E12" s="2" t="s">
        <v>376</v>
      </c>
      <c r="F12" s="2" t="s">
        <v>385</v>
      </c>
      <c r="G12" s="2" t="s">
        <v>1112</v>
      </c>
      <c r="H12" s="2" t="s">
        <v>747</v>
      </c>
      <c r="I12" s="12">
        <v>8</v>
      </c>
      <c r="J12" s="2" t="str">
        <f>VLOOKUP(I12,'NSCC Reject Reason Codes'!$A$3:$B$615,2,FALSE)</f>
        <v>Security Issue ID invalid</v>
      </c>
    </row>
    <row r="13" spans="1:10" s="4" customFormat="1" ht="12">
      <c r="A13" s="2" t="s">
        <v>503</v>
      </c>
      <c r="B13" s="2">
        <f t="shared" si="1"/>
        <v>65</v>
      </c>
      <c r="C13" s="2">
        <f t="shared" si="0"/>
        <v>85</v>
      </c>
      <c r="D13" s="2">
        <v>21</v>
      </c>
      <c r="E13" s="2" t="s">
        <v>376</v>
      </c>
      <c r="F13" s="2" t="s">
        <v>375</v>
      </c>
      <c r="G13" s="2" t="s">
        <v>998</v>
      </c>
      <c r="H13" s="2"/>
      <c r="J13" s="2"/>
    </row>
    <row r="14" spans="1:10" s="4" customFormat="1" ht="24">
      <c r="A14" s="2" t="s">
        <v>420</v>
      </c>
      <c r="B14" s="2">
        <f t="shared" si="1"/>
        <v>86</v>
      </c>
      <c r="C14" s="2">
        <f t="shared" si="0"/>
        <v>93</v>
      </c>
      <c r="D14" s="2">
        <v>8</v>
      </c>
      <c r="E14" s="2" t="s">
        <v>374</v>
      </c>
      <c r="F14" s="2" t="s">
        <v>375</v>
      </c>
      <c r="G14" s="2" t="s">
        <v>421</v>
      </c>
      <c r="H14" s="2" t="s">
        <v>1695</v>
      </c>
      <c r="I14" s="12">
        <v>11</v>
      </c>
      <c r="J14" s="2" t="str">
        <f>VLOOKUP(I14,'NSCC Reject Reason Codes'!$A$3:$B$615,2,FALSE)</f>
        <v xml:space="preserve">Submission Date missing/invalid  </v>
      </c>
    </row>
    <row r="15" spans="1:10" s="4" customFormat="1" ht="12">
      <c r="A15" s="2" t="s">
        <v>503</v>
      </c>
      <c r="B15" s="2">
        <f t="shared" si="1"/>
        <v>94</v>
      </c>
      <c r="C15" s="2">
        <f t="shared" si="0"/>
        <v>102</v>
      </c>
      <c r="D15" s="2">
        <v>9</v>
      </c>
      <c r="E15" s="2" t="s">
        <v>376</v>
      </c>
      <c r="F15" s="2" t="s">
        <v>375</v>
      </c>
      <c r="G15" s="2" t="s">
        <v>998</v>
      </c>
      <c r="H15" s="2"/>
      <c r="I15" s="12"/>
      <c r="J15" s="2"/>
    </row>
    <row r="16" spans="1:10" s="4" customFormat="1" ht="84">
      <c r="A16" s="2" t="s">
        <v>413</v>
      </c>
      <c r="B16" s="2">
        <f t="shared" si="1"/>
        <v>103</v>
      </c>
      <c r="C16" s="2">
        <f t="shared" si="0"/>
        <v>103</v>
      </c>
      <c r="D16" s="2">
        <v>1</v>
      </c>
      <c r="E16" s="2" t="s">
        <v>376</v>
      </c>
      <c r="F16" s="2" t="s">
        <v>375</v>
      </c>
      <c r="G16" s="2" t="s">
        <v>414</v>
      </c>
      <c r="H16" s="2"/>
      <c r="I16" s="12">
        <v>14</v>
      </c>
      <c r="J16" s="2" t="str">
        <f>VLOOKUP(I16,'NSCC Reject Reason Codes'!$A$3:$B$615,2,FALSE)</f>
        <v>NSCC Reject Indicator invalid</v>
      </c>
    </row>
    <row r="17" spans="1:10" s="4" customFormat="1" ht="72">
      <c r="A17" s="2" t="s">
        <v>415</v>
      </c>
      <c r="B17" s="2">
        <f t="shared" si="1"/>
        <v>104</v>
      </c>
      <c r="C17" s="2">
        <f t="shared" si="0"/>
        <v>107</v>
      </c>
      <c r="D17" s="2">
        <v>4</v>
      </c>
      <c r="E17" s="2" t="s">
        <v>376</v>
      </c>
      <c r="F17" s="2" t="s">
        <v>375</v>
      </c>
      <c r="G17" s="2" t="s">
        <v>416</v>
      </c>
      <c r="H17" s="2"/>
      <c r="I17" s="12">
        <v>15</v>
      </c>
      <c r="J17" s="2" t="str">
        <f>VLOOKUP(I17,'NSCC Reject Reason Codes'!$A$3:$B$615,2,FALSE)</f>
        <v>NSCC Reject Code invalid</v>
      </c>
    </row>
    <row r="18" spans="1:10" s="4" customFormat="1" ht="72">
      <c r="A18" s="2" t="s">
        <v>417</v>
      </c>
      <c r="B18" s="2">
        <f t="shared" si="1"/>
        <v>108</v>
      </c>
      <c r="C18" s="2">
        <f>$B18+$D18-1</f>
        <v>111</v>
      </c>
      <c r="D18" s="2">
        <v>4</v>
      </c>
      <c r="E18" s="2" t="s">
        <v>376</v>
      </c>
      <c r="F18" s="2" t="s">
        <v>375</v>
      </c>
      <c r="G18" s="2" t="s">
        <v>416</v>
      </c>
      <c r="H18" s="2"/>
      <c r="I18" s="12">
        <v>15</v>
      </c>
      <c r="J18" s="2" t="str">
        <f>VLOOKUP(I18,'NSCC Reject Reason Codes'!$A$3:$B$615,2,FALSE)</f>
        <v>NSCC Reject Code invalid</v>
      </c>
    </row>
    <row r="19" spans="1:10" s="4" customFormat="1" ht="72">
      <c r="A19" s="2" t="s">
        <v>418</v>
      </c>
      <c r="B19" s="2">
        <f t="shared" si="1"/>
        <v>112</v>
      </c>
      <c r="C19" s="2">
        <f t="shared" si="0"/>
        <v>115</v>
      </c>
      <c r="D19" s="2">
        <v>4</v>
      </c>
      <c r="E19" s="2" t="s">
        <v>376</v>
      </c>
      <c r="F19" s="2" t="s">
        <v>375</v>
      </c>
      <c r="G19" s="2" t="s">
        <v>416</v>
      </c>
      <c r="H19" s="2"/>
      <c r="I19" s="12">
        <v>15</v>
      </c>
      <c r="J19" s="2" t="str">
        <f>VLOOKUP(I19,'NSCC Reject Reason Codes'!$A$3:$B$615,2,FALSE)</f>
        <v>NSCC Reject Code invalid</v>
      </c>
    </row>
    <row r="20" spans="1:10" s="4" customFormat="1" ht="72">
      <c r="A20" s="2" t="s">
        <v>419</v>
      </c>
      <c r="B20" s="2">
        <f t="shared" si="1"/>
        <v>116</v>
      </c>
      <c r="C20" s="2">
        <f t="shared" si="0"/>
        <v>119</v>
      </c>
      <c r="D20" s="2">
        <v>4</v>
      </c>
      <c r="E20" s="2" t="s">
        <v>376</v>
      </c>
      <c r="F20" s="2" t="s">
        <v>375</v>
      </c>
      <c r="G20" s="2" t="s">
        <v>416</v>
      </c>
      <c r="H20" s="2"/>
      <c r="I20" s="12">
        <v>15</v>
      </c>
      <c r="J20" s="2" t="str">
        <f>VLOOKUP(I20,'NSCC Reject Reason Codes'!$A$3:$B$615,2,FALSE)</f>
        <v>NSCC Reject Code invalid</v>
      </c>
    </row>
    <row r="21" spans="1:10" s="4" customFormat="1" ht="24">
      <c r="A21" s="2" t="s">
        <v>758</v>
      </c>
      <c r="B21" s="2">
        <f>$C20+1</f>
        <v>120</v>
      </c>
      <c r="C21" s="2">
        <f t="shared" si="0"/>
        <v>120</v>
      </c>
      <c r="D21" s="2">
        <v>1</v>
      </c>
      <c r="E21" s="2" t="s">
        <v>376</v>
      </c>
      <c r="F21" s="2" t="s">
        <v>375</v>
      </c>
      <c r="G21" s="2" t="s">
        <v>2228</v>
      </c>
      <c r="H21" s="2"/>
      <c r="I21" s="12">
        <v>160</v>
      </c>
      <c r="J21" s="2" t="str">
        <f>VLOOKUP(I21,'NSCC Reject Reason Codes'!$A$3:$B$615,2,FALSE)</f>
        <v>Estimated or Actual Indicator missing/invalid</v>
      </c>
    </row>
    <row r="22" spans="1:10" s="58" customFormat="1" ht="12">
      <c r="A22" s="2" t="s">
        <v>503</v>
      </c>
      <c r="B22" s="2">
        <f>$C21+1</f>
        <v>121</v>
      </c>
      <c r="C22" s="2">
        <f>$B22+$D22-1</f>
        <v>163</v>
      </c>
      <c r="D22" s="2">
        <v>43</v>
      </c>
      <c r="E22" s="2" t="s">
        <v>376</v>
      </c>
      <c r="F22" s="2" t="s">
        <v>375</v>
      </c>
      <c r="G22" s="2" t="s">
        <v>998</v>
      </c>
      <c r="H22" s="2"/>
      <c r="I22" s="12"/>
      <c r="J22" s="2"/>
    </row>
    <row r="23" spans="1:10" s="4" customFormat="1" ht="96">
      <c r="A23" s="2" t="s">
        <v>517</v>
      </c>
      <c r="B23" s="2">
        <f t="shared" ref="B23" si="2">$C22+1</f>
        <v>164</v>
      </c>
      <c r="C23" s="2">
        <f t="shared" ref="C23:C41" si="3">$B23+$D23-1</f>
        <v>166</v>
      </c>
      <c r="D23" s="2">
        <v>3</v>
      </c>
      <c r="E23" s="2" t="s">
        <v>376</v>
      </c>
      <c r="F23" s="2" t="s">
        <v>375</v>
      </c>
      <c r="G23" s="2" t="s">
        <v>515</v>
      </c>
      <c r="H23" s="2" t="s">
        <v>2229</v>
      </c>
      <c r="I23" s="12">
        <v>22</v>
      </c>
      <c r="J23" s="2" t="str">
        <f>VLOOKUP(I23,'NSCC Reject Reason Codes'!$A$3:$B$615,2,FALSE)</f>
        <v>Reporting Currency missing/invalid</v>
      </c>
    </row>
    <row r="24" spans="1:10" s="4" customFormat="1" ht="12">
      <c r="A24" s="2" t="s">
        <v>503</v>
      </c>
      <c r="B24" s="2">
        <f>$C23+1</f>
        <v>167</v>
      </c>
      <c r="C24" s="2">
        <f>$B24+$D24-1</f>
        <v>181</v>
      </c>
      <c r="D24" s="2">
        <v>15</v>
      </c>
      <c r="E24" s="2" t="s">
        <v>376</v>
      </c>
      <c r="F24" s="2" t="s">
        <v>375</v>
      </c>
      <c r="G24" s="2" t="s">
        <v>998</v>
      </c>
      <c r="H24" s="2"/>
      <c r="I24" s="12"/>
      <c r="J24" s="2"/>
    </row>
    <row r="25" spans="1:10" s="4" customFormat="1" ht="24">
      <c r="A25" s="2" t="s">
        <v>2230</v>
      </c>
      <c r="B25" s="2">
        <f>$C24+1</f>
        <v>182</v>
      </c>
      <c r="C25" s="2">
        <f>$B25+$D25-1</f>
        <v>182</v>
      </c>
      <c r="D25" s="2">
        <v>1</v>
      </c>
      <c r="E25" s="2" t="s">
        <v>376</v>
      </c>
      <c r="F25" s="2" t="s">
        <v>385</v>
      </c>
      <c r="G25" s="17" t="s">
        <v>2231</v>
      </c>
      <c r="H25" s="2"/>
      <c r="I25" s="12">
        <v>599</v>
      </c>
      <c r="J25" s="2" t="str">
        <f>VLOOKUP(I25,'NSCC Reject Reason Codes'!$A$3:$B$615,2,FALSE)</f>
        <v>Value Correction Indicator invalid</v>
      </c>
    </row>
    <row r="26" spans="1:10" s="15" customFormat="1" ht="120">
      <c r="A26" s="2" t="s">
        <v>2232</v>
      </c>
      <c r="B26" s="2">
        <f>$C25+1</f>
        <v>183</v>
      </c>
      <c r="C26" s="2">
        <f t="shared" si="3"/>
        <v>198</v>
      </c>
      <c r="D26" s="2">
        <v>16</v>
      </c>
      <c r="E26" s="2" t="s">
        <v>374</v>
      </c>
      <c r="F26" s="2" t="s">
        <v>385</v>
      </c>
      <c r="G26" s="62" t="s">
        <v>1047</v>
      </c>
      <c r="H26" s="2" t="s">
        <v>2233</v>
      </c>
      <c r="I26" s="12">
        <v>341</v>
      </c>
      <c r="J26" s="2" t="str">
        <f>VLOOKUP(I26,'NSCC Reject Reason Codes'!$A$3:$B$615,2,FALSE)</f>
        <v>Reporting Currency Gross Net Asset Value (GNAV) missing/invalid</v>
      </c>
    </row>
    <row r="27" spans="1:10" s="4" customFormat="1" ht="72">
      <c r="A27" s="2" t="s">
        <v>2234</v>
      </c>
      <c r="B27" s="2">
        <f>$C26+1</f>
        <v>199</v>
      </c>
      <c r="C27" s="2">
        <f t="shared" si="3"/>
        <v>204</v>
      </c>
      <c r="D27" s="2">
        <v>6</v>
      </c>
      <c r="E27" s="2" t="s">
        <v>374</v>
      </c>
      <c r="F27" s="2" t="s">
        <v>385</v>
      </c>
      <c r="G27" s="21">
        <v>999</v>
      </c>
      <c r="H27" s="2" t="s">
        <v>2235</v>
      </c>
      <c r="I27" s="12">
        <v>165</v>
      </c>
      <c r="J27" s="2" t="str">
        <f>VLOOKUP(I27,'NSCC Reject Reason Codes'!$A$3:$B$615,2,FALSE)</f>
        <v>Reporting Currency Percentage missing/invalid</v>
      </c>
    </row>
    <row r="28" spans="1:10" s="4" customFormat="1" ht="72">
      <c r="A28" s="2" t="s">
        <v>2236</v>
      </c>
      <c r="B28" s="2">
        <f t="shared" si="1"/>
        <v>205</v>
      </c>
      <c r="C28" s="2">
        <f t="shared" si="3"/>
        <v>214</v>
      </c>
      <c r="D28" s="2">
        <v>10</v>
      </c>
      <c r="E28" s="2" t="s">
        <v>374</v>
      </c>
      <c r="F28" s="2" t="s">
        <v>385</v>
      </c>
      <c r="G28" s="55" t="s">
        <v>2237</v>
      </c>
      <c r="H28" s="2" t="s">
        <v>2238</v>
      </c>
      <c r="I28" s="12">
        <v>166</v>
      </c>
      <c r="J28" s="2" t="str">
        <f>VLOOKUP(I28,'NSCC Reject Reason Codes'!$A$3:$B$615,2,FALSE)</f>
        <v xml:space="preserve">Reporting Currency Units missing/invalid </v>
      </c>
    </row>
    <row r="29" spans="1:10" s="4" customFormat="1" ht="12">
      <c r="A29" s="2" t="s">
        <v>503</v>
      </c>
      <c r="B29" s="2">
        <f t="shared" si="1"/>
        <v>215</v>
      </c>
      <c r="C29" s="2">
        <f t="shared" si="3"/>
        <v>222</v>
      </c>
      <c r="D29" s="2">
        <v>8</v>
      </c>
      <c r="E29" s="2" t="s">
        <v>376</v>
      </c>
      <c r="F29" s="2" t="s">
        <v>375</v>
      </c>
      <c r="G29" s="2" t="s">
        <v>998</v>
      </c>
      <c r="H29" s="2"/>
      <c r="I29" s="12"/>
      <c r="J29" s="2"/>
    </row>
    <row r="30" spans="1:10" s="4" customFormat="1" ht="180">
      <c r="A30" s="2" t="s">
        <v>866</v>
      </c>
      <c r="B30" s="2">
        <f>$C29+1</f>
        <v>223</v>
      </c>
      <c r="C30" s="2">
        <f t="shared" si="3"/>
        <v>238</v>
      </c>
      <c r="D30" s="2">
        <v>16</v>
      </c>
      <c r="E30" s="2" t="s">
        <v>376</v>
      </c>
      <c r="F30" s="2" t="s">
        <v>458</v>
      </c>
      <c r="G30" s="2" t="s">
        <v>1081</v>
      </c>
      <c r="H30" s="11" t="s">
        <v>1082</v>
      </c>
      <c r="I30" s="10">
        <v>508</v>
      </c>
      <c r="J30" s="2" t="str">
        <f>VLOOKUP(I30,'NSCC Reject Reason Codes'!$A$3:$B$615,2,FALSE)</f>
        <v>Series NSCC Security Issue Number missing/invalid</v>
      </c>
    </row>
    <row r="31" spans="1:10" s="4" customFormat="1" ht="12">
      <c r="A31" s="2" t="s">
        <v>2239</v>
      </c>
      <c r="B31" s="2">
        <v>239</v>
      </c>
      <c r="C31" s="2">
        <f t="shared" si="3"/>
        <v>254</v>
      </c>
      <c r="D31" s="2">
        <v>16</v>
      </c>
      <c r="E31" s="2" t="s">
        <v>374</v>
      </c>
      <c r="F31" s="2" t="s">
        <v>385</v>
      </c>
      <c r="G31" s="33" t="s">
        <v>465</v>
      </c>
      <c r="H31" s="2" t="s">
        <v>1076</v>
      </c>
      <c r="I31" s="12">
        <v>518</v>
      </c>
      <c r="J31" s="2" t="str">
        <f>VLOOKUP(I31,'NSCC Reject Reason Codes'!$A$3:$B$615,2,FALSE)</f>
        <v>Fair Market Value invalid</v>
      </c>
    </row>
    <row r="32" spans="1:10" s="15" customFormat="1" ht="24">
      <c r="A32" s="2" t="s">
        <v>2240</v>
      </c>
      <c r="B32" s="2">
        <f t="shared" ref="B32:B41" si="4">$C31+1</f>
        <v>255</v>
      </c>
      <c r="C32" s="2">
        <f t="shared" si="3"/>
        <v>256</v>
      </c>
      <c r="D32" s="2">
        <v>2</v>
      </c>
      <c r="E32" s="2" t="s">
        <v>376</v>
      </c>
      <c r="F32" s="2" t="s">
        <v>385</v>
      </c>
      <c r="G32" s="2" t="s">
        <v>2241</v>
      </c>
      <c r="H32" s="155" t="s">
        <v>2242</v>
      </c>
      <c r="I32" s="12">
        <v>519</v>
      </c>
      <c r="J32" s="2" t="str">
        <f>VLOOKUP(I32,'NSCC Reject Reason Codes'!$A$3:$B$615,2,FALSE)</f>
        <v>Estimated Value indicator invalid</v>
      </c>
    </row>
    <row r="33" spans="1:10" s="4" customFormat="1" ht="156">
      <c r="A33" s="52" t="s">
        <v>2243</v>
      </c>
      <c r="B33" s="2">
        <f t="shared" si="4"/>
        <v>257</v>
      </c>
      <c r="C33" s="2">
        <f t="shared" si="3"/>
        <v>258</v>
      </c>
      <c r="D33" s="2">
        <v>2</v>
      </c>
      <c r="E33" s="2" t="s">
        <v>376</v>
      </c>
      <c r="F33" s="2" t="s">
        <v>375</v>
      </c>
      <c r="G33" s="2" t="s">
        <v>2244</v>
      </c>
      <c r="H33" s="2" t="s">
        <v>2245</v>
      </c>
      <c r="I33" s="12">
        <v>544</v>
      </c>
      <c r="J33" s="2" t="str">
        <f>VLOOKUP(I33,'NSCC Reject Reason Codes'!$A$3:$B$615,2,FALSE)</f>
        <v>Primary Valuation Method Missing/Invalid</v>
      </c>
    </row>
    <row r="34" spans="1:10" s="4" customFormat="1" ht="96">
      <c r="A34" s="2" t="s">
        <v>2246</v>
      </c>
      <c r="B34" s="2">
        <f t="shared" si="4"/>
        <v>259</v>
      </c>
      <c r="C34" s="2">
        <f t="shared" si="3"/>
        <v>274</v>
      </c>
      <c r="D34" s="2">
        <v>16</v>
      </c>
      <c r="E34" s="2" t="s">
        <v>374</v>
      </c>
      <c r="F34" s="2" t="s">
        <v>375</v>
      </c>
      <c r="G34" s="6" t="s">
        <v>2247</v>
      </c>
      <c r="H34" s="2" t="s">
        <v>2248</v>
      </c>
      <c r="I34" s="12">
        <v>600</v>
      </c>
      <c r="J34" s="2" t="str">
        <f>VLOOKUP(I34,'NSCC Reject Reason Codes'!$A$3:$B$615,2,FALSE)</f>
        <v>Primary Value missing/Invalid</v>
      </c>
    </row>
    <row r="35" spans="1:10" s="4" customFormat="1" ht="24">
      <c r="A35" s="2" t="s">
        <v>2249</v>
      </c>
      <c r="B35" s="2">
        <f t="shared" si="4"/>
        <v>275</v>
      </c>
      <c r="C35" s="2">
        <f t="shared" si="3"/>
        <v>282</v>
      </c>
      <c r="D35" s="2">
        <v>8</v>
      </c>
      <c r="E35" s="2" t="s">
        <v>374</v>
      </c>
      <c r="F35" s="2" t="s">
        <v>375</v>
      </c>
      <c r="G35" s="6" t="s">
        <v>2250</v>
      </c>
      <c r="H35" s="2" t="s">
        <v>2251</v>
      </c>
      <c r="I35" s="12">
        <v>601</v>
      </c>
      <c r="J35" s="2" t="str">
        <f>VLOOKUP(I35,'NSCC Reject Reason Codes'!$A$3:$B$615,2,FALSE)</f>
        <v>Primary Value as of Date missing/invalid</v>
      </c>
    </row>
    <row r="36" spans="1:10" s="4" customFormat="1" ht="180">
      <c r="A36" s="52" t="s">
        <v>2252</v>
      </c>
      <c r="B36" s="2">
        <f t="shared" si="4"/>
        <v>283</v>
      </c>
      <c r="C36" s="2">
        <f t="shared" si="3"/>
        <v>284</v>
      </c>
      <c r="D36" s="2">
        <v>2</v>
      </c>
      <c r="E36" s="2" t="s">
        <v>376</v>
      </c>
      <c r="F36" s="2" t="s">
        <v>458</v>
      </c>
      <c r="G36" s="2" t="s">
        <v>2253</v>
      </c>
      <c r="H36" s="2" t="s">
        <v>2254</v>
      </c>
      <c r="I36" s="12">
        <v>602</v>
      </c>
      <c r="J36" s="2" t="str">
        <f>VLOOKUP(I36,'NSCC Reject Reason Codes'!$A$3:$B$615,2,FALSE)</f>
        <v>Secondary Valuation Method missing/invalid</v>
      </c>
    </row>
    <row r="37" spans="1:10" s="4" customFormat="1" ht="96">
      <c r="A37" s="2" t="s">
        <v>2255</v>
      </c>
      <c r="B37" s="2">
        <f t="shared" si="4"/>
        <v>285</v>
      </c>
      <c r="C37" s="2">
        <f t="shared" si="3"/>
        <v>300</v>
      </c>
      <c r="D37" s="2">
        <v>16</v>
      </c>
      <c r="E37" s="2" t="s">
        <v>374</v>
      </c>
      <c r="F37" s="2" t="s">
        <v>458</v>
      </c>
      <c r="G37" s="6" t="s">
        <v>2256</v>
      </c>
      <c r="H37" s="2" t="s">
        <v>2257</v>
      </c>
      <c r="I37" s="12">
        <v>603</v>
      </c>
      <c r="J37" s="2" t="str">
        <f>VLOOKUP(I37,'NSCC Reject Reason Codes'!$A$3:$B$615,2,FALSE)</f>
        <v>Secondary Value missing/invalid</v>
      </c>
    </row>
    <row r="38" spans="1:10" s="4" customFormat="1" ht="48">
      <c r="A38" s="2" t="s">
        <v>2258</v>
      </c>
      <c r="B38" s="2">
        <f t="shared" si="4"/>
        <v>301</v>
      </c>
      <c r="C38" s="2">
        <f t="shared" si="3"/>
        <v>308</v>
      </c>
      <c r="D38" s="2">
        <v>8</v>
      </c>
      <c r="E38" s="2" t="s">
        <v>374</v>
      </c>
      <c r="F38" s="2" t="s">
        <v>458</v>
      </c>
      <c r="G38" s="6" t="s">
        <v>2259</v>
      </c>
      <c r="H38" s="2" t="s">
        <v>2251</v>
      </c>
      <c r="I38" s="12">
        <v>604</v>
      </c>
      <c r="J38" s="2" t="str">
        <f>VLOOKUP(I38,'NSCC Reject Reason Codes'!$A$3:$B$615,2,FALSE)</f>
        <v>Secondary Value as of Date missing/invalid</v>
      </c>
    </row>
    <row r="39" spans="1:10" s="4" customFormat="1" ht="216">
      <c r="A39" s="52" t="s">
        <v>2260</v>
      </c>
      <c r="B39" s="2">
        <f t="shared" si="4"/>
        <v>309</v>
      </c>
      <c r="C39" s="2">
        <f t="shared" si="3"/>
        <v>310</v>
      </c>
      <c r="D39" s="2">
        <v>2</v>
      </c>
      <c r="E39" s="2" t="s">
        <v>376</v>
      </c>
      <c r="F39" s="2" t="s">
        <v>458</v>
      </c>
      <c r="G39" s="2" t="s">
        <v>2261</v>
      </c>
      <c r="H39" s="2" t="s">
        <v>2262</v>
      </c>
      <c r="I39" s="12">
        <v>605</v>
      </c>
      <c r="J39" s="2" t="str">
        <f>VLOOKUP(I39,'NSCC Reject Reason Codes'!$A$3:$B$615,2,FALSE)</f>
        <v>Tertiary Valuation Method missing/invalid</v>
      </c>
    </row>
    <row r="40" spans="1:10" s="4" customFormat="1" ht="108">
      <c r="A40" s="2" t="s">
        <v>2263</v>
      </c>
      <c r="B40" s="2">
        <f t="shared" si="4"/>
        <v>311</v>
      </c>
      <c r="C40" s="2">
        <f t="shared" si="3"/>
        <v>326</v>
      </c>
      <c r="D40" s="2">
        <v>16</v>
      </c>
      <c r="E40" s="2" t="s">
        <v>374</v>
      </c>
      <c r="F40" s="2" t="s">
        <v>458</v>
      </c>
      <c r="G40" s="6" t="s">
        <v>2264</v>
      </c>
      <c r="H40" s="2" t="s">
        <v>2265</v>
      </c>
      <c r="I40" s="12">
        <v>606</v>
      </c>
      <c r="J40" s="2" t="str">
        <f>VLOOKUP(I40,'NSCC Reject Reason Codes'!$A$3:$B$615,2,FALSE)</f>
        <v>Tertiary Value missing/invalid</v>
      </c>
    </row>
    <row r="41" spans="1:10" s="4" customFormat="1" ht="84">
      <c r="A41" s="2" t="s">
        <v>2266</v>
      </c>
      <c r="B41" s="2">
        <f t="shared" si="4"/>
        <v>327</v>
      </c>
      <c r="C41" s="2">
        <f t="shared" si="3"/>
        <v>334</v>
      </c>
      <c r="D41" s="2">
        <v>8</v>
      </c>
      <c r="E41" s="2" t="s">
        <v>374</v>
      </c>
      <c r="F41" s="2" t="s">
        <v>458</v>
      </c>
      <c r="G41" s="6" t="s">
        <v>2267</v>
      </c>
      <c r="H41" s="2" t="s">
        <v>2251</v>
      </c>
      <c r="I41" s="12">
        <v>607</v>
      </c>
      <c r="J41" s="2" t="str">
        <f>VLOOKUP(I41,'NSCC Reject Reason Codes'!$A$3:$B$615,2,FALSE)</f>
        <v>Tertiary Value as of Date missing/invalid</v>
      </c>
    </row>
  </sheetData>
  <customSheetViews>
    <customSheetView guid="{EE821439-75E3-4A63-A3B6-BCBD88C611ED}" showPageBreaks="1" fitToPage="1">
      <pane xSplit="1" ySplit="2" topLeftCell="B3" activePane="bottomRight" state="frozenSplit"/>
      <selection pane="bottomRight"/>
      <pageMargins left="0" right="0" top="0" bottom="0" header="0" footer="0"/>
      <printOptions horizontalCentered="1" gridLines="1"/>
      <pageSetup paperSize="5" scale="85" fitToHeight="100" orientation="landscape" r:id="rId1"/>
      <headerFooter alignWithMargins="0">
        <oddHeader>&amp;C&amp;A</oddHeader>
        <oddFooter>&amp;L&amp;A&amp;C&amp;P</oddFooter>
      </headerFooter>
    </customSheetView>
    <customSheetView guid="{D7F7BEE5-BE09-43B7-BD73-E69A29CFAB86}" fitToPage="1">
      <pane xSplit="1" ySplit="1" topLeftCell="B26" activePane="bottomRight" state="frozenSplit"/>
      <selection pane="bottomRight" activeCell="D7" sqref="D7"/>
      <pageMargins left="0" right="0" top="0" bottom="0" header="0" footer="0"/>
      <printOptions horizontalCentered="1" gridLines="1"/>
      <pageSetup paperSize="5" scale="86" fitToHeight="100" orientation="landscape" r:id="rId2"/>
      <headerFooter alignWithMargins="0">
        <oddHeader>&amp;C&amp;A</oddHeader>
        <oddFooter>&amp;L&amp;A&amp;C&amp;P</oddFooter>
      </headerFooter>
    </customSheetView>
    <customSheetView guid="{02149C7A-8138-4D93-95DB-BA5C87F38634}" showPageBreaks="1" fitToPage="1">
      <pane xSplit="1" ySplit="2" topLeftCell="B3" activePane="bottomRight" state="frozenSplit"/>
      <selection pane="bottomRight" activeCell="G2" sqref="G2"/>
      <pageMargins left="0" right="0" top="0" bottom="0" header="0" footer="0"/>
      <printOptions horizontalCentered="1" gridLines="1"/>
      <pageSetup paperSize="5" scale="85" fitToHeight="100" orientation="landscape" r:id="rId3"/>
      <headerFooter alignWithMargins="0">
        <oddHeader>&amp;C&amp;A</oddHeader>
        <oddFooter>&amp;L&amp;A&amp;C&amp;P</oddFooter>
      </headerFooter>
    </customSheetView>
  </customSheetViews>
  <phoneticPr fontId="1" type="noConversion"/>
  <hyperlinks>
    <hyperlink ref="B1" location="'Table of Contents'!A1" display="T.O.C" xr:uid="{00000000-0004-0000-1800-000000000000}"/>
    <hyperlink ref="H32" r:id="rId4" display="For more information, please refer to the following link regarding NASD Notice to Members 01-08." xr:uid="{00000000-0004-0000-1800-000001000000}"/>
  </hyperlinks>
  <printOptions horizontalCentered="1" gridLines="1"/>
  <pageMargins left="0.25" right="0.25" top="0.75" bottom="0.75" header="0.25" footer="0.25"/>
  <pageSetup paperSize="5" scale="86" fitToHeight="100" orientation="landscape" r:id="rId5"/>
  <headerFooter alignWithMargins="0">
    <oddHeader>&amp;C&amp;A</oddHeader>
    <oddFooter>&amp;C&amp;P&amp;L&amp;"Arial"&amp;10&amp;K000000&amp;A_x000D_&amp;1#&amp;"Arial"&amp;10&amp;K737373DTCC Public (White)</oddFooter>
  </headerFooter>
  <ignoredErrors>
    <ignoredError sqref="G31 G28 G26" numberStoredAsText="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35"/>
  <dimension ref="A1:J44"/>
  <sheetViews>
    <sheetView zoomScaleNormal="100" workbookViewId="0"/>
  </sheetViews>
  <sheetFormatPr defaultColWidth="9.140625" defaultRowHeight="12.75"/>
  <cols>
    <col min="1" max="1" width="26.85546875" style="3" customWidth="1"/>
    <col min="2" max="3" width="6.28515625" style="3" customWidth="1"/>
    <col min="4" max="4" width="6.7109375" style="3" customWidth="1"/>
    <col min="5" max="6" width="6.28515625" style="3" customWidth="1"/>
    <col min="7" max="7" width="51.140625" style="3" customWidth="1"/>
    <col min="8" max="8" width="41" style="4" bestFit="1" customWidth="1"/>
    <col min="9" max="9" width="5.85546875" style="44" customWidth="1"/>
    <col min="10" max="10" width="25.7109375" style="43" customWidth="1"/>
    <col min="11" max="16384" width="9.140625" style="3"/>
  </cols>
  <sheetData>
    <row r="1" spans="1:10" ht="18.75" customHeight="1">
      <c r="A1" s="64" t="s">
        <v>29</v>
      </c>
      <c r="B1" s="66" t="s">
        <v>47</v>
      </c>
    </row>
    <row r="2" spans="1:10" s="14" customFormat="1" ht="38.25">
      <c r="A2" s="42" t="s">
        <v>363</v>
      </c>
      <c r="B2" s="7" t="s">
        <v>364</v>
      </c>
      <c r="C2" s="7" t="s">
        <v>365</v>
      </c>
      <c r="D2" s="7" t="s">
        <v>366</v>
      </c>
      <c r="E2" s="7" t="s">
        <v>367</v>
      </c>
      <c r="F2" s="7" t="s">
        <v>1494</v>
      </c>
      <c r="G2" s="80" t="s">
        <v>369</v>
      </c>
      <c r="H2" s="8" t="s">
        <v>370</v>
      </c>
      <c r="I2" s="9" t="s">
        <v>371</v>
      </c>
      <c r="J2" s="7" t="s">
        <v>372</v>
      </c>
    </row>
    <row r="3" spans="1:10" s="4" customFormat="1" ht="12">
      <c r="A3" s="2" t="s">
        <v>373</v>
      </c>
      <c r="B3" s="2">
        <v>1</v>
      </c>
      <c r="C3" s="2">
        <f>$B3+$D3-1</f>
        <v>4</v>
      </c>
      <c r="D3" s="2">
        <v>4</v>
      </c>
      <c r="E3" s="2" t="s">
        <v>374</v>
      </c>
      <c r="F3" s="2" t="s">
        <v>410</v>
      </c>
      <c r="G3" s="26"/>
      <c r="H3" s="2"/>
      <c r="I3" s="10">
        <v>1</v>
      </c>
      <c r="J3" s="2" t="str">
        <f>VLOOKUP(I3,'NSCC Reject Reason Codes'!$A$3:$B$615,2,FALSE)</f>
        <v>Record Length missing/invalid</v>
      </c>
    </row>
    <row r="4" spans="1:10" s="4" customFormat="1" ht="24">
      <c r="A4" s="2" t="s">
        <v>51</v>
      </c>
      <c r="B4" s="2">
        <f>$C3+1</f>
        <v>5</v>
      </c>
      <c r="C4" s="2">
        <f t="shared" ref="C4:C44" si="0">$B4+$D4-1</f>
        <v>5</v>
      </c>
      <c r="D4" s="2">
        <v>1</v>
      </c>
      <c r="E4" s="2" t="s">
        <v>376</v>
      </c>
      <c r="F4" s="2" t="s">
        <v>410</v>
      </c>
      <c r="G4" s="2" t="s">
        <v>1495</v>
      </c>
      <c r="H4" s="2"/>
      <c r="I4" s="10">
        <v>2</v>
      </c>
      <c r="J4" s="2" t="str">
        <f>VLOOKUP(I4,'NSCC Reject Reason Codes'!$A$3:$B$615,2,FALSE)</f>
        <v>Originator Type missing/invalid</v>
      </c>
    </row>
    <row r="5" spans="1:10" s="4" customFormat="1" ht="24">
      <c r="A5" s="2" t="s">
        <v>987</v>
      </c>
      <c r="B5" s="2">
        <f t="shared" ref="B5:B44" si="1">$C4+1</f>
        <v>6</v>
      </c>
      <c r="C5" s="2">
        <f t="shared" si="0"/>
        <v>13</v>
      </c>
      <c r="D5" s="2">
        <v>8</v>
      </c>
      <c r="E5" s="2" t="s">
        <v>376</v>
      </c>
      <c r="F5" s="2" t="s">
        <v>410</v>
      </c>
      <c r="G5" s="2" t="s">
        <v>744</v>
      </c>
      <c r="H5" s="2" t="s">
        <v>1496</v>
      </c>
      <c r="I5" s="12">
        <v>3</v>
      </c>
      <c r="J5" s="2" t="str">
        <f>VLOOKUP(I5,'NSCC Reject Reason Codes'!$A$3:$B$615,2,FALSE)</f>
        <v>Firm Number missing/invalid</v>
      </c>
    </row>
    <row r="6" spans="1:10" s="4" customFormat="1" ht="12">
      <c r="A6" s="2" t="s">
        <v>380</v>
      </c>
      <c r="B6" s="2">
        <f t="shared" si="1"/>
        <v>14</v>
      </c>
      <c r="C6" s="2">
        <f t="shared" si="0"/>
        <v>21</v>
      </c>
      <c r="D6" s="2">
        <v>8</v>
      </c>
      <c r="E6" s="2" t="s">
        <v>376</v>
      </c>
      <c r="F6" s="2" t="s">
        <v>410</v>
      </c>
      <c r="G6" s="2" t="s">
        <v>744</v>
      </c>
      <c r="H6" s="2" t="s">
        <v>381</v>
      </c>
      <c r="I6" s="12">
        <v>4</v>
      </c>
      <c r="J6" s="2" t="str">
        <f>VLOOKUP(I6,'NSCC Reject Reason Codes'!$A$3:$B$615,2,FALSE)</f>
        <v>Fund Number missing/invalid</v>
      </c>
    </row>
    <row r="7" spans="1:10" s="4" customFormat="1" ht="48">
      <c r="A7" s="2" t="s">
        <v>382</v>
      </c>
      <c r="B7" s="2">
        <f t="shared" si="1"/>
        <v>22</v>
      </c>
      <c r="C7" s="2">
        <f t="shared" si="0"/>
        <v>24</v>
      </c>
      <c r="D7" s="2">
        <v>3</v>
      </c>
      <c r="E7" s="2" t="s">
        <v>376</v>
      </c>
      <c r="F7" s="2" t="s">
        <v>410</v>
      </c>
      <c r="G7" s="2" t="s">
        <v>2268</v>
      </c>
      <c r="H7" s="2"/>
      <c r="I7" s="12">
        <v>5</v>
      </c>
      <c r="J7" s="2" t="str">
        <f>VLOOKUP(I7,'NSCC Reject Reason Codes'!$A$3:$B$615,2,FALSE)</f>
        <v xml:space="preserve">Record Type missing/invalid  </v>
      </c>
    </row>
    <row r="8" spans="1:10" s="4" customFormat="1" ht="156">
      <c r="A8" s="2" t="s">
        <v>384</v>
      </c>
      <c r="B8" s="2">
        <f>$C7+1</f>
        <v>25</v>
      </c>
      <c r="C8" s="2">
        <f t="shared" si="0"/>
        <v>40</v>
      </c>
      <c r="D8" s="2">
        <v>16</v>
      </c>
      <c r="E8" s="2" t="s">
        <v>376</v>
      </c>
      <c r="F8" s="2" t="s">
        <v>1790</v>
      </c>
      <c r="G8" s="2" t="s">
        <v>2269</v>
      </c>
      <c r="H8" s="11" t="s">
        <v>2270</v>
      </c>
      <c r="I8" s="12">
        <v>6</v>
      </c>
      <c r="J8" s="2" t="str">
        <f>VLOOKUP(I8,'NSCC Reject Reason Codes'!$A$3:$B$615,2,FALSE)</f>
        <v xml:space="preserve">NSCC Security Issue Number missing/invalid </v>
      </c>
    </row>
    <row r="9" spans="1:10" s="4" customFormat="1" ht="48">
      <c r="A9" s="2" t="s">
        <v>388</v>
      </c>
      <c r="B9" s="2">
        <f t="shared" si="1"/>
        <v>41</v>
      </c>
      <c r="C9" s="2">
        <f t="shared" si="0"/>
        <v>43</v>
      </c>
      <c r="D9" s="2">
        <v>3</v>
      </c>
      <c r="E9" s="2" t="s">
        <v>376</v>
      </c>
      <c r="F9" s="2" t="s">
        <v>433</v>
      </c>
      <c r="H9" s="2" t="s">
        <v>2271</v>
      </c>
      <c r="I9" s="12">
        <v>343</v>
      </c>
      <c r="J9" s="2" t="str">
        <f>VLOOKUP(I9,'NSCC Reject Reason Codes'!$A$3:$B$615,2,FALSE)</f>
        <v xml:space="preserve">Sidepocket ID invalid </v>
      </c>
    </row>
    <row r="10" spans="1:10" s="4" customFormat="1" ht="12">
      <c r="A10" s="2" t="s">
        <v>391</v>
      </c>
      <c r="B10" s="2">
        <f t="shared" si="1"/>
        <v>44</v>
      </c>
      <c r="C10" s="2">
        <f t="shared" si="0"/>
        <v>51</v>
      </c>
      <c r="D10" s="2">
        <v>8</v>
      </c>
      <c r="E10" s="2" t="s">
        <v>376</v>
      </c>
      <c r="F10" s="2" t="s">
        <v>385</v>
      </c>
      <c r="G10" s="2" t="s">
        <v>392</v>
      </c>
      <c r="H10" s="2" t="s">
        <v>993</v>
      </c>
      <c r="I10" s="12">
        <v>346</v>
      </c>
      <c r="J10" s="2" t="str">
        <f>VLOOKUP(I10,'NSCC Reject Reason Codes'!$A$3:$B$615,2,FALSE)</f>
        <v xml:space="preserve">Share Class invalid </v>
      </c>
    </row>
    <row r="11" spans="1:10" s="4" customFormat="1" ht="60">
      <c r="A11" s="2" t="s">
        <v>994</v>
      </c>
      <c r="B11" s="2">
        <f>$C10+1</f>
        <v>52</v>
      </c>
      <c r="C11" s="2">
        <f t="shared" si="0"/>
        <v>52</v>
      </c>
      <c r="D11" s="2">
        <v>1</v>
      </c>
      <c r="E11" s="2" t="s">
        <v>376</v>
      </c>
      <c r="F11" s="2" t="s">
        <v>385</v>
      </c>
      <c r="G11" s="2" t="s">
        <v>995</v>
      </c>
      <c r="H11" s="2" t="s">
        <v>747</v>
      </c>
      <c r="I11" s="12">
        <v>7</v>
      </c>
      <c r="J11" s="2" t="str">
        <f>VLOOKUP(I11,'NSCC Reject Reason Codes'!$A$3:$B$615,2,FALSE)</f>
        <v>Security Identifier invalid</v>
      </c>
    </row>
    <row r="12" spans="1:10" s="4" customFormat="1" ht="36">
      <c r="A12" s="2" t="s">
        <v>996</v>
      </c>
      <c r="B12" s="2">
        <f t="shared" si="1"/>
        <v>53</v>
      </c>
      <c r="C12" s="2">
        <f t="shared" si="0"/>
        <v>64</v>
      </c>
      <c r="D12" s="2">
        <v>12</v>
      </c>
      <c r="E12" s="2" t="s">
        <v>376</v>
      </c>
      <c r="F12" s="2" t="s">
        <v>385</v>
      </c>
      <c r="G12" s="2" t="s">
        <v>1112</v>
      </c>
      <c r="H12" s="2" t="s">
        <v>747</v>
      </c>
      <c r="I12" s="12">
        <v>8</v>
      </c>
      <c r="J12" s="2" t="str">
        <f>VLOOKUP(I12,'NSCC Reject Reason Codes'!$A$3:$B$615,2,FALSE)</f>
        <v>Security Issue ID invalid</v>
      </c>
    </row>
    <row r="13" spans="1:10" s="4" customFormat="1" ht="12">
      <c r="A13" s="2" t="s">
        <v>503</v>
      </c>
      <c r="B13" s="2">
        <f>$C12+1</f>
        <v>65</v>
      </c>
      <c r="C13" s="2">
        <f t="shared" si="0"/>
        <v>102</v>
      </c>
      <c r="D13" s="2">
        <v>38</v>
      </c>
      <c r="E13" s="4" t="s">
        <v>376</v>
      </c>
      <c r="F13" s="4" t="s">
        <v>375</v>
      </c>
      <c r="G13" s="4" t="s">
        <v>998</v>
      </c>
      <c r="I13" s="12"/>
      <c r="J13" s="2"/>
    </row>
    <row r="14" spans="1:10" s="4" customFormat="1" ht="84">
      <c r="A14" s="2" t="s">
        <v>413</v>
      </c>
      <c r="B14" s="2">
        <f t="shared" si="1"/>
        <v>103</v>
      </c>
      <c r="C14" s="2">
        <f t="shared" si="0"/>
        <v>103</v>
      </c>
      <c r="D14" s="2">
        <v>1</v>
      </c>
      <c r="E14" s="4" t="s">
        <v>376</v>
      </c>
      <c r="F14" s="4" t="s">
        <v>375</v>
      </c>
      <c r="G14" s="2" t="s">
        <v>414</v>
      </c>
      <c r="I14" s="12">
        <v>14</v>
      </c>
      <c r="J14" s="2" t="str">
        <f>VLOOKUP(I14,'NSCC Reject Reason Codes'!$A$3:$B$615,2,FALSE)</f>
        <v>NSCC Reject Indicator invalid</v>
      </c>
    </row>
    <row r="15" spans="1:10" s="4" customFormat="1" ht="72">
      <c r="A15" s="2" t="s">
        <v>415</v>
      </c>
      <c r="B15" s="2">
        <f t="shared" si="1"/>
        <v>104</v>
      </c>
      <c r="C15" s="2">
        <f t="shared" si="0"/>
        <v>107</v>
      </c>
      <c r="D15" s="2">
        <v>4</v>
      </c>
      <c r="E15" s="4" t="s">
        <v>376</v>
      </c>
      <c r="F15" s="4" t="s">
        <v>375</v>
      </c>
      <c r="G15" s="2" t="s">
        <v>416</v>
      </c>
      <c r="I15" s="12">
        <v>15</v>
      </c>
      <c r="J15" s="2" t="str">
        <f>VLOOKUP(I15,'NSCC Reject Reason Codes'!$A$3:$B$615,2,FALSE)</f>
        <v>NSCC Reject Code invalid</v>
      </c>
    </row>
    <row r="16" spans="1:10" s="4" customFormat="1" ht="72">
      <c r="A16" s="2" t="s">
        <v>417</v>
      </c>
      <c r="B16" s="2">
        <f t="shared" si="1"/>
        <v>108</v>
      </c>
      <c r="C16" s="2">
        <f t="shared" si="0"/>
        <v>111</v>
      </c>
      <c r="D16" s="2">
        <v>4</v>
      </c>
      <c r="E16" s="4" t="s">
        <v>376</v>
      </c>
      <c r="F16" s="4" t="s">
        <v>375</v>
      </c>
      <c r="G16" s="2" t="s">
        <v>416</v>
      </c>
      <c r="I16" s="12">
        <v>15</v>
      </c>
      <c r="J16" s="2" t="str">
        <f>VLOOKUP(I16,'NSCC Reject Reason Codes'!$A$3:$B$615,2,FALSE)</f>
        <v>NSCC Reject Code invalid</v>
      </c>
    </row>
    <row r="17" spans="1:10" s="4" customFormat="1" ht="72">
      <c r="A17" s="2" t="s">
        <v>418</v>
      </c>
      <c r="B17" s="2">
        <f t="shared" si="1"/>
        <v>112</v>
      </c>
      <c r="C17" s="2">
        <f t="shared" si="0"/>
        <v>115</v>
      </c>
      <c r="D17" s="2">
        <v>4</v>
      </c>
      <c r="E17" s="4" t="s">
        <v>376</v>
      </c>
      <c r="F17" s="4" t="s">
        <v>375</v>
      </c>
      <c r="G17" s="2" t="s">
        <v>416</v>
      </c>
      <c r="I17" s="12">
        <v>15</v>
      </c>
      <c r="J17" s="2" t="str">
        <f>VLOOKUP(I17,'NSCC Reject Reason Codes'!$A$3:$B$615,2,FALSE)</f>
        <v>NSCC Reject Code invalid</v>
      </c>
    </row>
    <row r="18" spans="1:10" s="4" customFormat="1" ht="72">
      <c r="A18" s="2" t="s">
        <v>419</v>
      </c>
      <c r="B18" s="2">
        <f t="shared" si="1"/>
        <v>116</v>
      </c>
      <c r="C18" s="2">
        <f t="shared" si="0"/>
        <v>119</v>
      </c>
      <c r="D18" s="2">
        <v>4</v>
      </c>
      <c r="E18" s="4" t="s">
        <v>376</v>
      </c>
      <c r="F18" s="4" t="s">
        <v>375</v>
      </c>
      <c r="G18" s="2" t="s">
        <v>416</v>
      </c>
      <c r="I18" s="12">
        <v>15</v>
      </c>
      <c r="J18" s="2" t="str">
        <f>VLOOKUP(I18,'NSCC Reject Reason Codes'!$A$3:$B$615,2,FALSE)</f>
        <v>NSCC Reject Code invalid</v>
      </c>
    </row>
    <row r="19" spans="1:10" s="4" customFormat="1" ht="12">
      <c r="A19" s="2" t="s">
        <v>503</v>
      </c>
      <c r="B19" s="2">
        <f t="shared" si="1"/>
        <v>120</v>
      </c>
      <c r="C19" s="2">
        <f t="shared" si="0"/>
        <v>129</v>
      </c>
      <c r="D19" s="2">
        <v>10</v>
      </c>
      <c r="E19" s="4" t="s">
        <v>376</v>
      </c>
      <c r="F19" s="4" t="s">
        <v>375</v>
      </c>
      <c r="G19" s="2" t="s">
        <v>998</v>
      </c>
      <c r="I19" s="12"/>
      <c r="J19" s="2"/>
    </row>
    <row r="20" spans="1:10" s="4" customFormat="1" ht="24">
      <c r="A20" s="2" t="s">
        <v>403</v>
      </c>
      <c r="B20" s="2">
        <f t="shared" si="1"/>
        <v>130</v>
      </c>
      <c r="C20" s="2">
        <f t="shared" si="0"/>
        <v>130</v>
      </c>
      <c r="D20" s="2">
        <v>1</v>
      </c>
      <c r="E20" s="4" t="s">
        <v>376</v>
      </c>
      <c r="F20" s="4" t="s">
        <v>375</v>
      </c>
      <c r="G20" s="2" t="s">
        <v>404</v>
      </c>
      <c r="H20" s="2" t="s">
        <v>405</v>
      </c>
      <c r="I20" s="10">
        <v>418</v>
      </c>
      <c r="J20" s="2" t="str">
        <f>VLOOKUP(I20,'NSCC Reject Reason Codes'!$A$3:$B$615,2,FALSE)</f>
        <v>Unitized Indicator missing/invalid</v>
      </c>
    </row>
    <row r="21" spans="1:10" s="4" customFormat="1" ht="228">
      <c r="A21" s="2" t="s">
        <v>866</v>
      </c>
      <c r="B21" s="2">
        <f t="shared" si="1"/>
        <v>131</v>
      </c>
      <c r="C21" s="2">
        <f t="shared" si="0"/>
        <v>146</v>
      </c>
      <c r="D21" s="2">
        <v>16</v>
      </c>
      <c r="E21" s="2" t="s">
        <v>376</v>
      </c>
      <c r="F21" s="2" t="s">
        <v>1790</v>
      </c>
      <c r="G21" s="2" t="s">
        <v>2272</v>
      </c>
      <c r="H21" s="11" t="s">
        <v>2273</v>
      </c>
      <c r="I21" s="10">
        <v>508</v>
      </c>
      <c r="J21" s="2" t="str">
        <f>VLOOKUP(I21,'NSCC Reject Reason Codes'!$A$3:$B$615,2,FALSE)</f>
        <v>Series NSCC Security Issue Number missing/invalid</v>
      </c>
    </row>
    <row r="22" spans="1:10" s="4" customFormat="1" ht="12">
      <c r="A22" s="110" t="s">
        <v>895</v>
      </c>
      <c r="B22" s="2">
        <f>$C21+1</f>
        <v>147</v>
      </c>
      <c r="C22" s="4">
        <f t="shared" si="0"/>
        <v>154</v>
      </c>
      <c r="D22" s="4">
        <v>8</v>
      </c>
      <c r="E22" s="52" t="s">
        <v>376</v>
      </c>
      <c r="F22" s="52" t="s">
        <v>375</v>
      </c>
      <c r="G22" s="52" t="s">
        <v>2274</v>
      </c>
      <c r="H22" s="52"/>
      <c r="I22" s="184"/>
      <c r="J22" s="2"/>
    </row>
    <row r="23" spans="1:10" s="4" customFormat="1" ht="84">
      <c r="A23" s="2" t="s">
        <v>1113</v>
      </c>
      <c r="B23" s="2">
        <f t="shared" si="1"/>
        <v>155</v>
      </c>
      <c r="C23" s="2">
        <f t="shared" si="0"/>
        <v>174</v>
      </c>
      <c r="D23" s="2">
        <v>20</v>
      </c>
      <c r="E23" s="2" t="s">
        <v>376</v>
      </c>
      <c r="F23" s="2" t="s">
        <v>410</v>
      </c>
      <c r="G23" s="2" t="s">
        <v>1498</v>
      </c>
      <c r="H23" s="2" t="s">
        <v>1115</v>
      </c>
      <c r="I23" s="12">
        <v>9</v>
      </c>
      <c r="J23" s="2" t="str">
        <f>VLOOKUP(I23,'NSCC Reject Reason Codes'!$A$3:$B$615,2,FALSE)</f>
        <v>Control Number missing/invalid</v>
      </c>
    </row>
    <row r="24" spans="1:10" s="4" customFormat="1" ht="24">
      <c r="A24" s="2" t="s">
        <v>420</v>
      </c>
      <c r="B24" s="2">
        <f t="shared" si="1"/>
        <v>175</v>
      </c>
      <c r="C24" s="2">
        <f t="shared" si="0"/>
        <v>182</v>
      </c>
      <c r="D24" s="2">
        <v>8</v>
      </c>
      <c r="E24" s="2" t="s">
        <v>374</v>
      </c>
      <c r="F24" s="2" t="s">
        <v>375</v>
      </c>
      <c r="G24" s="2" t="s">
        <v>421</v>
      </c>
      <c r="H24" s="2" t="s">
        <v>422</v>
      </c>
      <c r="I24" s="10">
        <v>11</v>
      </c>
      <c r="J24" s="2" t="str">
        <f>VLOOKUP(I24,'NSCC Reject Reason Codes'!$A$3:$B$615,2,FALSE)</f>
        <v xml:space="preserve">Submission Date missing/invalid  </v>
      </c>
    </row>
    <row r="25" spans="1:10" s="4" customFormat="1" ht="36">
      <c r="A25" s="2" t="s">
        <v>423</v>
      </c>
      <c r="B25" s="2">
        <f t="shared" si="1"/>
        <v>183</v>
      </c>
      <c r="C25" s="2">
        <f t="shared" si="0"/>
        <v>190</v>
      </c>
      <c r="D25" s="2">
        <v>8</v>
      </c>
      <c r="E25" s="2" t="s">
        <v>374</v>
      </c>
      <c r="F25" s="2" t="s">
        <v>410</v>
      </c>
      <c r="G25" s="2" t="s">
        <v>2275</v>
      </c>
      <c r="H25" s="2" t="s">
        <v>2276</v>
      </c>
      <c r="I25" s="10">
        <v>145</v>
      </c>
      <c r="J25" s="2" t="str">
        <f>VLOOKUP(I25,'NSCC Reject Reason Codes'!$A$3:$B$615,2,FALSE)</f>
        <v>Effective Date missing/invalid</v>
      </c>
    </row>
    <row r="26" spans="1:10" s="4" customFormat="1" ht="48">
      <c r="A26" s="2" t="s">
        <v>1142</v>
      </c>
      <c r="B26" s="2">
        <f t="shared" si="1"/>
        <v>191</v>
      </c>
      <c r="C26" s="2">
        <f t="shared" si="0"/>
        <v>206</v>
      </c>
      <c r="D26" s="2">
        <v>16</v>
      </c>
      <c r="E26" s="2" t="s">
        <v>374</v>
      </c>
      <c r="F26" s="2" t="s">
        <v>458</v>
      </c>
      <c r="G26" s="6" t="s">
        <v>2277</v>
      </c>
      <c r="H26" s="2" t="s">
        <v>2278</v>
      </c>
      <c r="I26" s="10">
        <v>21</v>
      </c>
      <c r="J26" s="2" t="str">
        <f>VLOOKUP(I26,'NSCC Reject Reason Codes'!$A$3:$B$615,2,FALSE)</f>
        <v>Dollar Amount missing/invalid</v>
      </c>
    </row>
    <row r="27" spans="1:10" s="4" customFormat="1" ht="264">
      <c r="A27" s="2" t="s">
        <v>1122</v>
      </c>
      <c r="B27" s="2">
        <f t="shared" si="1"/>
        <v>207</v>
      </c>
      <c r="C27" s="2">
        <f t="shared" si="0"/>
        <v>208</v>
      </c>
      <c r="D27" s="2">
        <v>2</v>
      </c>
      <c r="E27" s="2" t="s">
        <v>376</v>
      </c>
      <c r="F27" s="2" t="s">
        <v>410</v>
      </c>
      <c r="G27" s="2" t="s">
        <v>2279</v>
      </c>
      <c r="H27" s="23" t="s">
        <v>2280</v>
      </c>
      <c r="I27" s="61">
        <v>144</v>
      </c>
      <c r="J27" s="2" t="str">
        <f>VLOOKUP(I27,'NSCC Reject Reason Codes'!$A$3:$B$615,2,FALSE)</f>
        <v>Transaction Type missing/invalid</v>
      </c>
    </row>
    <row r="28" spans="1:10" s="4" customFormat="1" ht="216">
      <c r="A28" s="2" t="s">
        <v>1547</v>
      </c>
      <c r="B28" s="2">
        <f t="shared" si="1"/>
        <v>209</v>
      </c>
      <c r="C28" s="2">
        <f t="shared" si="0"/>
        <v>210</v>
      </c>
      <c r="D28" s="2">
        <v>2</v>
      </c>
      <c r="E28" s="2" t="s">
        <v>376</v>
      </c>
      <c r="F28" s="2" t="s">
        <v>375</v>
      </c>
      <c r="G28" s="2" t="s">
        <v>2281</v>
      </c>
      <c r="H28" s="2" t="s">
        <v>2282</v>
      </c>
      <c r="I28" s="10">
        <v>16</v>
      </c>
      <c r="J28" s="2" t="str">
        <f>VLOOKUP(I28,'NSCC Reject Reason Codes'!$A$3:$B$615,2,FALSE)</f>
        <v>Transaction Code missing/invalid</v>
      </c>
    </row>
    <row r="29" spans="1:10" s="4" customFormat="1" ht="60">
      <c r="A29" s="2" t="s">
        <v>2283</v>
      </c>
      <c r="B29" s="2">
        <f t="shared" si="1"/>
        <v>211</v>
      </c>
      <c r="C29" s="2">
        <f t="shared" si="0"/>
        <v>212</v>
      </c>
      <c r="D29" s="2">
        <v>2</v>
      </c>
      <c r="E29" s="2" t="s">
        <v>376</v>
      </c>
      <c r="F29" s="2" t="s">
        <v>410</v>
      </c>
      <c r="G29" s="2" t="s">
        <v>2284</v>
      </c>
      <c r="H29" s="2" t="s">
        <v>2285</v>
      </c>
      <c r="I29" s="10">
        <v>562</v>
      </c>
      <c r="J29" s="2" t="str">
        <f>VLOOKUP(I29,'NSCC Reject Reason Codes'!$A$3:$B$615,2,FALSE)</f>
        <v>Transfer Type missing/invalid</v>
      </c>
    </row>
    <row r="30" spans="1:10" s="4" customFormat="1" ht="120">
      <c r="A30" s="2" t="s">
        <v>2286</v>
      </c>
      <c r="B30" s="2">
        <f t="shared" si="1"/>
        <v>213</v>
      </c>
      <c r="C30" s="2">
        <f t="shared" si="0"/>
        <v>214</v>
      </c>
      <c r="D30" s="2">
        <v>2</v>
      </c>
      <c r="E30" s="2" t="s">
        <v>376</v>
      </c>
      <c r="F30" s="2" t="s">
        <v>385</v>
      </c>
      <c r="G30" s="2" t="s">
        <v>2287</v>
      </c>
      <c r="H30" s="2" t="s">
        <v>2288</v>
      </c>
      <c r="I30" s="10">
        <v>563</v>
      </c>
      <c r="J30" s="2" t="str">
        <f>VLOOKUP(I30,'NSCC Reject Reason Codes'!$A$3:$B$615,2,FALSE)</f>
        <v>Transfer Reason Code invalid</v>
      </c>
    </row>
    <row r="31" spans="1:10" s="4" customFormat="1" ht="36">
      <c r="A31" s="2" t="s">
        <v>2289</v>
      </c>
      <c r="B31" s="2">
        <f t="shared" si="1"/>
        <v>215</v>
      </c>
      <c r="C31" s="2">
        <f t="shared" si="0"/>
        <v>222</v>
      </c>
      <c r="D31" s="2">
        <v>8</v>
      </c>
      <c r="E31" s="2" t="s">
        <v>374</v>
      </c>
      <c r="F31" s="2" t="s">
        <v>458</v>
      </c>
      <c r="G31" s="2" t="s">
        <v>2290</v>
      </c>
      <c r="H31" s="2" t="s">
        <v>2291</v>
      </c>
      <c r="I31" s="10">
        <v>564</v>
      </c>
      <c r="J31" s="2" t="str">
        <f>VLOOKUP(I31,'NSCC Reject Reason Codes'!$A$3:$B$615,2,FALSE)</f>
        <v>Date of Death missing/invalid</v>
      </c>
    </row>
    <row r="32" spans="1:10" s="4" customFormat="1" ht="36">
      <c r="A32" s="2" t="s">
        <v>2292</v>
      </c>
      <c r="B32" s="2">
        <f t="shared" si="1"/>
        <v>223</v>
      </c>
      <c r="C32" s="2">
        <f t="shared" si="0"/>
        <v>230</v>
      </c>
      <c r="D32" s="2">
        <v>8</v>
      </c>
      <c r="E32" s="2" t="s">
        <v>374</v>
      </c>
      <c r="F32" s="2" t="s">
        <v>458</v>
      </c>
      <c r="G32" s="2" t="s">
        <v>2293</v>
      </c>
      <c r="H32" s="2" t="s">
        <v>2294</v>
      </c>
      <c r="I32" s="61">
        <v>565</v>
      </c>
      <c r="J32" s="2" t="str">
        <f>VLOOKUP(I32,'NSCC Reject Reason Codes'!$A$3:$B$615,2,FALSE)</f>
        <v>Date of Gift missing/invalid</v>
      </c>
    </row>
    <row r="33" spans="1:10" s="4" customFormat="1" ht="24">
      <c r="A33" s="2" t="s">
        <v>1604</v>
      </c>
      <c r="B33" s="2">
        <f t="shared" si="1"/>
        <v>231</v>
      </c>
      <c r="C33" s="2">
        <f t="shared" si="0"/>
        <v>231</v>
      </c>
      <c r="D33" s="2">
        <v>1</v>
      </c>
      <c r="E33" s="2" t="s">
        <v>376</v>
      </c>
      <c r="F33" s="2" t="s">
        <v>375</v>
      </c>
      <c r="G33" s="2" t="s">
        <v>1605</v>
      </c>
      <c r="H33" s="2" t="s">
        <v>1606</v>
      </c>
      <c r="I33" s="12">
        <v>161</v>
      </c>
      <c r="J33" s="2" t="str">
        <f>VLOOKUP(I33,'NSCC Reject Reason Codes'!$A$3:$B$615,2,FALSE)</f>
        <v>Trading Model missing/invalid</v>
      </c>
    </row>
    <row r="34" spans="1:10" s="4" customFormat="1" ht="24">
      <c r="A34" s="2" t="s">
        <v>2295</v>
      </c>
      <c r="B34" s="2">
        <f t="shared" si="1"/>
        <v>232</v>
      </c>
      <c r="C34" s="2">
        <f t="shared" si="0"/>
        <v>251</v>
      </c>
      <c r="D34" s="2">
        <v>20</v>
      </c>
      <c r="E34" s="2" t="s">
        <v>376</v>
      </c>
      <c r="F34" s="2" t="s">
        <v>385</v>
      </c>
      <c r="G34" s="2" t="s">
        <v>2296</v>
      </c>
      <c r="H34" s="2" t="s">
        <v>2297</v>
      </c>
      <c r="I34" s="10">
        <v>635</v>
      </c>
      <c r="J34" s="2" t="str">
        <f>VLOOKUP(I34,'NSCC Reject Reason Codes'!$A$3:$B$615,2,FALSE)</f>
        <v>ACATS Related Control Number invalid</v>
      </c>
    </row>
    <row r="35" spans="1:10" s="4" customFormat="1" ht="108">
      <c r="A35" s="2" t="s">
        <v>2298</v>
      </c>
      <c r="B35" s="2">
        <f t="shared" si="1"/>
        <v>252</v>
      </c>
      <c r="C35" s="2">
        <f t="shared" si="0"/>
        <v>271</v>
      </c>
      <c r="D35" s="2">
        <v>20</v>
      </c>
      <c r="E35" s="2" t="s">
        <v>376</v>
      </c>
      <c r="F35" s="2" t="s">
        <v>1790</v>
      </c>
      <c r="G35" s="185" t="s">
        <v>2299</v>
      </c>
      <c r="H35" s="41" t="s">
        <v>2300</v>
      </c>
      <c r="I35" s="61">
        <v>567</v>
      </c>
      <c r="J35" s="2" t="str">
        <f>VLOOKUP(I35,'NSCC Reject Reason Codes'!$A$3:$B$615,2,FALSE)</f>
        <v>Delivering Firm Account Number missing/invalid</v>
      </c>
    </row>
    <row r="36" spans="1:10" s="4" customFormat="1" ht="24">
      <c r="A36" s="2" t="s">
        <v>2301</v>
      </c>
      <c r="B36" s="2">
        <f t="shared" si="1"/>
        <v>272</v>
      </c>
      <c r="C36" s="2">
        <f t="shared" si="0"/>
        <v>291</v>
      </c>
      <c r="D36" s="2">
        <v>20</v>
      </c>
      <c r="E36" s="2" t="s">
        <v>376</v>
      </c>
      <c r="F36" s="2" t="s">
        <v>1790</v>
      </c>
      <c r="G36" s="2" t="s">
        <v>2302</v>
      </c>
      <c r="H36" s="2" t="s">
        <v>2303</v>
      </c>
      <c r="I36" s="61">
        <v>568</v>
      </c>
      <c r="J36" s="2" t="str">
        <f>VLOOKUP(I36,'NSCC Reject Reason Codes'!$A$3:$B$615,2,FALSE)</f>
        <v>Delivering Fund Account Number missing/invalid</v>
      </c>
    </row>
    <row r="37" spans="1:10" s="4" customFormat="1" ht="24">
      <c r="A37" s="2" t="s">
        <v>2304</v>
      </c>
      <c r="B37" s="2">
        <f t="shared" si="1"/>
        <v>292</v>
      </c>
      <c r="C37" s="2">
        <f t="shared" si="0"/>
        <v>307</v>
      </c>
      <c r="D37" s="2">
        <v>16</v>
      </c>
      <c r="E37" s="2" t="s">
        <v>374</v>
      </c>
      <c r="F37" s="2" t="s">
        <v>433</v>
      </c>
      <c r="G37" s="6" t="s">
        <v>465</v>
      </c>
      <c r="H37" s="2" t="s">
        <v>2305</v>
      </c>
      <c r="I37" s="61">
        <v>569</v>
      </c>
      <c r="J37" s="2" t="str">
        <f>VLOOKUP(I37,'NSCC Reject Reason Codes'!$A$3:$B$615,2,FALSE)</f>
        <v>Delivering Closing balance Amount invalid</v>
      </c>
    </row>
    <row r="38" spans="1:10" s="4" customFormat="1" ht="84">
      <c r="A38" s="2" t="s">
        <v>2306</v>
      </c>
      <c r="B38" s="2">
        <f t="shared" si="1"/>
        <v>308</v>
      </c>
      <c r="C38" s="2">
        <f t="shared" si="0"/>
        <v>327</v>
      </c>
      <c r="D38" s="2">
        <v>20</v>
      </c>
      <c r="E38" s="2" t="s">
        <v>376</v>
      </c>
      <c r="F38" s="2" t="s">
        <v>1790</v>
      </c>
      <c r="G38" s="2" t="s">
        <v>2307</v>
      </c>
      <c r="H38" s="166" t="s">
        <v>2308</v>
      </c>
      <c r="I38" s="61">
        <v>570</v>
      </c>
      <c r="J38" s="2" t="str">
        <f>VLOOKUP(I38,'NSCC Reject Reason Codes'!$A$3:$B$615,2,FALSE)</f>
        <v>Receiving Firm Account Number missing/invalid</v>
      </c>
    </row>
    <row r="39" spans="1:10" s="4" customFormat="1" ht="48">
      <c r="A39" s="2" t="s">
        <v>2309</v>
      </c>
      <c r="B39" s="2">
        <f t="shared" si="1"/>
        <v>328</v>
      </c>
      <c r="C39" s="2">
        <f t="shared" si="0"/>
        <v>347</v>
      </c>
      <c r="D39" s="2">
        <v>20</v>
      </c>
      <c r="E39" s="2" t="s">
        <v>376</v>
      </c>
      <c r="F39" s="2" t="s">
        <v>1790</v>
      </c>
      <c r="G39" s="2" t="s">
        <v>2310</v>
      </c>
      <c r="H39" s="11"/>
      <c r="I39" s="61">
        <v>571</v>
      </c>
      <c r="J39" s="2" t="str">
        <f>VLOOKUP(I39,'NSCC Reject Reason Codes'!$A$3:$B$615,2,FALSE)</f>
        <v>Receiving Fund Account Number missing/invalid</v>
      </c>
    </row>
    <row r="40" spans="1:10" s="4" customFormat="1" ht="24">
      <c r="A40" s="2" t="s">
        <v>2311</v>
      </c>
      <c r="B40" s="2">
        <f t="shared" si="1"/>
        <v>348</v>
      </c>
      <c r="C40" s="2">
        <f t="shared" si="0"/>
        <v>363</v>
      </c>
      <c r="D40" s="2">
        <v>16</v>
      </c>
      <c r="E40" s="2" t="s">
        <v>374</v>
      </c>
      <c r="F40" s="2" t="s">
        <v>433</v>
      </c>
      <c r="G40" s="6" t="s">
        <v>465</v>
      </c>
      <c r="H40" s="2" t="s">
        <v>2312</v>
      </c>
      <c r="I40" s="61">
        <v>572</v>
      </c>
      <c r="J40" s="2" t="str">
        <f>VLOOKUP(I40,'NSCC Reject Reason Codes'!$A$3:$B$615,2,FALSE)</f>
        <v>Receiving Closing Balance Amount invalid</v>
      </c>
    </row>
    <row r="41" spans="1:10" s="4" customFormat="1" ht="60">
      <c r="A41" s="2" t="s">
        <v>1133</v>
      </c>
      <c r="B41" s="2">
        <f t="shared" si="1"/>
        <v>364</v>
      </c>
      <c r="C41" s="2">
        <f t="shared" si="0"/>
        <v>379</v>
      </c>
      <c r="D41" s="2">
        <v>16</v>
      </c>
      <c r="E41" s="2" t="s">
        <v>374</v>
      </c>
      <c r="F41" s="2" t="s">
        <v>458</v>
      </c>
      <c r="G41" s="54" t="s">
        <v>2313</v>
      </c>
      <c r="H41" s="2" t="s">
        <v>2314</v>
      </c>
      <c r="I41" s="61">
        <v>24</v>
      </c>
      <c r="J41" s="2" t="str">
        <f>VLOOKUP(I41,'NSCC Reject Reason Codes'!$A$3:$B$615,2,FALSE)</f>
        <v>Share Quantity missing/invalid</v>
      </c>
    </row>
    <row r="42" spans="1:10" s="4" customFormat="1" ht="60">
      <c r="A42" s="2" t="s">
        <v>1572</v>
      </c>
      <c r="B42" s="2">
        <f t="shared" si="1"/>
        <v>380</v>
      </c>
      <c r="C42" s="2">
        <f t="shared" si="0"/>
        <v>380</v>
      </c>
      <c r="D42" s="2">
        <v>1</v>
      </c>
      <c r="E42" s="2" t="s">
        <v>376</v>
      </c>
      <c r="F42" s="2" t="s">
        <v>458</v>
      </c>
      <c r="G42" s="2" t="s">
        <v>2315</v>
      </c>
      <c r="H42" s="2" t="s">
        <v>2316</v>
      </c>
      <c r="I42" s="61">
        <v>31</v>
      </c>
      <c r="J42" s="2" t="str">
        <f>VLOOKUP(I42,'NSCC Reject Reason Codes'!$A$3:$B$615,2,FALSE)</f>
        <v>RIA/RR Indicator missing/invalid</v>
      </c>
    </row>
    <row r="43" spans="1:10" s="4" customFormat="1" ht="48">
      <c r="A43" s="185" t="s">
        <v>2317</v>
      </c>
      <c r="B43" s="2">
        <f>$C42+1</f>
        <v>381</v>
      </c>
      <c r="C43" s="2">
        <f t="shared" si="0"/>
        <v>415</v>
      </c>
      <c r="D43" s="2">
        <v>35</v>
      </c>
      <c r="E43" s="2" t="s">
        <v>2000</v>
      </c>
      <c r="F43" s="2" t="s">
        <v>458</v>
      </c>
      <c r="G43" s="2" t="s">
        <v>2318</v>
      </c>
      <c r="H43" s="2" t="s">
        <v>2319</v>
      </c>
      <c r="I43" s="83">
        <v>636</v>
      </c>
      <c r="J43" s="2" t="str">
        <f>VLOOKUP(I43,'NSCC Reject Reason Codes'!$A$3:$B$615,2,FALSE)</f>
        <v>Delivering Introducing Broker Dealer Firm Name/Registered Investment Advisor Firm Name length missing/invalid</v>
      </c>
    </row>
    <row r="44" spans="1:10" s="4" customFormat="1" ht="48">
      <c r="A44" s="2" t="s">
        <v>2320</v>
      </c>
      <c r="B44" s="2">
        <f t="shared" si="1"/>
        <v>416</v>
      </c>
      <c r="C44" s="2">
        <f t="shared" si="0"/>
        <v>450</v>
      </c>
      <c r="D44" s="2">
        <v>35</v>
      </c>
      <c r="E44" s="2" t="s">
        <v>376</v>
      </c>
      <c r="F44" s="2" t="s">
        <v>458</v>
      </c>
      <c r="G44" s="2" t="s">
        <v>2318</v>
      </c>
      <c r="H44" s="2" t="s">
        <v>2321</v>
      </c>
      <c r="I44" s="83">
        <v>573</v>
      </c>
      <c r="J44" s="2" t="str">
        <f>VLOOKUP(I44,'NSCC Reject Reason Codes'!$A$3:$B$615,2,FALSE)</f>
        <v>Receiving Introducing Broker Dealer Firm Name/Registered Investment Advisor Firm Name length invalid</v>
      </c>
    </row>
  </sheetData>
  <autoFilter ref="A2:J44" xr:uid="{D09CC950-9FF4-4C2B-AAE3-547EEAC3361C}"/>
  <customSheetViews>
    <customSheetView guid="{02149C7A-8138-4D93-95DB-BA5C87F38634}" showPageBreaks="1">
      <selection activeCell="G7" sqref="G7"/>
      <pageMargins left="0" right="0" top="0" bottom="0" header="0" footer="0"/>
      <printOptions horizontalCentered="1" gridLines="1"/>
      <pageSetup scale="65" orientation="landscape" r:id="rId1"/>
      <headerFooter alignWithMargins="0">
        <oddFooter>&amp;A&amp;RPage &amp;P</oddFooter>
      </headerFooter>
    </customSheetView>
  </customSheetViews>
  <hyperlinks>
    <hyperlink ref="B1" location="'Table of Contents'!A1" display="T.O.C" xr:uid="{00000000-0004-0000-1900-000000000000}"/>
  </hyperlinks>
  <printOptions horizontalCentered="1" gridLines="1"/>
  <pageMargins left="0.7" right="0.7" top="0.75" bottom="0.75" header="0.3" footer="0.3"/>
  <pageSetup scale="65" orientation="landscape" r:id="rId2"/>
  <headerFooter alignWithMargins="0">
    <oddFooter>&amp;A&amp;RPage &amp;P&amp;L&amp;1#&amp;"Arial"&amp;10&amp;K737373DTCC Public (White)</oddFooter>
  </headerFooter>
  <ignoredErrors>
    <ignoredError sqref="G37:G43 G4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3">
    <pageSetUpPr fitToPage="1"/>
  </sheetPr>
  <dimension ref="A1:F94"/>
  <sheetViews>
    <sheetView zoomScaleNormal="100" zoomScaleSheetLayoutView="70" workbookViewId="0">
      <pane ySplit="2" topLeftCell="A3" activePane="bottomLeft" state="frozen"/>
      <selection pane="bottomLeft"/>
    </sheetView>
  </sheetViews>
  <sheetFormatPr defaultColWidth="9.140625" defaultRowHeight="12.75"/>
  <cols>
    <col min="1" max="1" width="37.28515625" style="60" customWidth="1"/>
    <col min="2" max="2" width="32.5703125" style="60" customWidth="1"/>
    <col min="3" max="3" width="12.5703125" style="198" customWidth="1"/>
    <col min="4" max="4" width="42.42578125" style="1" customWidth="1"/>
    <col min="5" max="5" width="31" style="59" customWidth="1"/>
    <col min="6" max="6" width="20.140625" style="59" customWidth="1"/>
    <col min="7" max="16384" width="9.140625" style="46"/>
  </cols>
  <sheetData>
    <row r="1" spans="1:6" ht="18.75" customHeight="1">
      <c r="A1" s="68" t="s">
        <v>46</v>
      </c>
      <c r="B1" s="66" t="s">
        <v>47</v>
      </c>
    </row>
    <row r="2" spans="1:6" ht="30" customHeight="1">
      <c r="A2" s="71" t="s">
        <v>48</v>
      </c>
      <c r="B2" s="53" t="s">
        <v>49</v>
      </c>
      <c r="C2" s="72" t="s">
        <v>50</v>
      </c>
      <c r="D2" s="53" t="s">
        <v>51</v>
      </c>
      <c r="E2" s="53" t="s">
        <v>52</v>
      </c>
      <c r="F2" s="53" t="s">
        <v>53</v>
      </c>
    </row>
    <row r="3" spans="1:6" ht="30" customHeight="1">
      <c r="A3" s="170" t="s">
        <v>54</v>
      </c>
      <c r="B3" s="151" t="s">
        <v>55</v>
      </c>
      <c r="C3" s="152" t="s">
        <v>56</v>
      </c>
      <c r="D3" s="151" t="s">
        <v>57</v>
      </c>
      <c r="E3" s="151" t="s">
        <v>58</v>
      </c>
      <c r="F3" s="151" t="s">
        <v>59</v>
      </c>
    </row>
    <row r="4" spans="1:6" ht="30" customHeight="1">
      <c r="A4" s="149" t="s">
        <v>60</v>
      </c>
      <c r="B4" s="151" t="s">
        <v>61</v>
      </c>
      <c r="C4" s="152" t="s">
        <v>62</v>
      </c>
      <c r="D4" s="151" t="s">
        <v>63</v>
      </c>
      <c r="E4" s="151" t="s">
        <v>64</v>
      </c>
      <c r="F4" s="151" t="s">
        <v>59</v>
      </c>
    </row>
    <row r="5" spans="1:6" ht="30" customHeight="1">
      <c r="A5" s="149" t="s">
        <v>65</v>
      </c>
      <c r="B5" s="151" t="s">
        <v>61</v>
      </c>
      <c r="C5" s="152" t="s">
        <v>66</v>
      </c>
      <c r="D5" s="151" t="s">
        <v>63</v>
      </c>
      <c r="E5" s="151" t="s">
        <v>67</v>
      </c>
      <c r="F5" s="151" t="s">
        <v>59</v>
      </c>
    </row>
    <row r="6" spans="1:6" ht="30" customHeight="1">
      <c r="A6" s="149" t="s">
        <v>29</v>
      </c>
      <c r="B6" s="151" t="s">
        <v>29</v>
      </c>
      <c r="C6" s="152" t="s">
        <v>68</v>
      </c>
      <c r="D6" s="151" t="s">
        <v>69</v>
      </c>
      <c r="E6" s="151" t="s">
        <v>70</v>
      </c>
      <c r="F6" s="151" t="s">
        <v>71</v>
      </c>
    </row>
    <row r="7" spans="1:6" ht="30" customHeight="1">
      <c r="A7" s="149" t="s">
        <v>72</v>
      </c>
      <c r="B7" s="151" t="s">
        <v>61</v>
      </c>
      <c r="C7" s="152" t="s">
        <v>73</v>
      </c>
      <c r="D7" s="151" t="s">
        <v>63</v>
      </c>
      <c r="E7" s="151" t="s">
        <v>74</v>
      </c>
      <c r="F7" s="151" t="s">
        <v>59</v>
      </c>
    </row>
    <row r="8" spans="1:6" ht="30" customHeight="1">
      <c r="A8" s="149" t="s">
        <v>75</v>
      </c>
      <c r="B8" s="151" t="s">
        <v>9</v>
      </c>
      <c r="C8" s="152" t="s">
        <v>76</v>
      </c>
      <c r="D8" s="151" t="s">
        <v>77</v>
      </c>
      <c r="E8" s="151" t="s">
        <v>74</v>
      </c>
      <c r="F8" s="151" t="s">
        <v>59</v>
      </c>
    </row>
    <row r="9" spans="1:6" ht="30" customHeight="1">
      <c r="A9" s="149" t="s">
        <v>78</v>
      </c>
      <c r="B9" s="151" t="s">
        <v>9</v>
      </c>
      <c r="C9" s="152" t="s">
        <v>79</v>
      </c>
      <c r="D9" s="151" t="s">
        <v>77</v>
      </c>
      <c r="E9" s="151" t="s">
        <v>74</v>
      </c>
      <c r="F9" s="151" t="s">
        <v>59</v>
      </c>
    </row>
    <row r="10" spans="1:6" ht="30" customHeight="1">
      <c r="A10" s="149" t="s">
        <v>80</v>
      </c>
      <c r="B10" s="151" t="s">
        <v>61</v>
      </c>
      <c r="C10" s="152" t="s">
        <v>81</v>
      </c>
      <c r="D10" s="151" t="s">
        <v>63</v>
      </c>
      <c r="E10" s="151" t="s">
        <v>74</v>
      </c>
      <c r="F10" s="151" t="s">
        <v>59</v>
      </c>
    </row>
    <row r="11" spans="1:6" ht="30" customHeight="1">
      <c r="A11" s="150" t="s">
        <v>82</v>
      </c>
      <c r="B11" s="151" t="s">
        <v>83</v>
      </c>
      <c r="C11" s="152">
        <v>888</v>
      </c>
      <c r="D11" s="151" t="s">
        <v>84</v>
      </c>
      <c r="E11" s="151" t="s">
        <v>85</v>
      </c>
      <c r="F11" s="151" t="s">
        <v>83</v>
      </c>
    </row>
    <row r="12" spans="1:6" ht="30" customHeight="1">
      <c r="A12" s="149" t="s">
        <v>86</v>
      </c>
      <c r="B12" s="151" t="s">
        <v>33</v>
      </c>
      <c r="C12" s="152" t="s">
        <v>87</v>
      </c>
      <c r="D12" s="151" t="s">
        <v>84</v>
      </c>
      <c r="E12" s="151" t="s">
        <v>88</v>
      </c>
      <c r="F12" s="151" t="s">
        <v>89</v>
      </c>
    </row>
    <row r="13" spans="1:6" ht="30" customHeight="1">
      <c r="A13" s="149" t="s">
        <v>11</v>
      </c>
      <c r="B13" s="151" t="s">
        <v>11</v>
      </c>
      <c r="C13" s="152" t="s">
        <v>90</v>
      </c>
      <c r="D13" s="151" t="s">
        <v>77</v>
      </c>
      <c r="E13" s="151" t="s">
        <v>91</v>
      </c>
      <c r="F13" s="151" t="s">
        <v>59</v>
      </c>
    </row>
    <row r="14" spans="1:6" ht="30" customHeight="1">
      <c r="A14" s="149" t="s">
        <v>92</v>
      </c>
      <c r="B14" s="151" t="s">
        <v>20</v>
      </c>
      <c r="C14" s="152" t="s">
        <v>93</v>
      </c>
      <c r="D14" s="151" t="s">
        <v>94</v>
      </c>
      <c r="E14" s="151" t="s">
        <v>95</v>
      </c>
      <c r="F14" s="151" t="s">
        <v>71</v>
      </c>
    </row>
    <row r="15" spans="1:6" ht="30" customHeight="1">
      <c r="A15" s="149" t="s">
        <v>96</v>
      </c>
      <c r="B15" s="151" t="s">
        <v>97</v>
      </c>
      <c r="C15" s="152" t="s">
        <v>98</v>
      </c>
      <c r="D15" s="151" t="s">
        <v>77</v>
      </c>
      <c r="E15" s="151" t="s">
        <v>70</v>
      </c>
      <c r="F15" s="151" t="s">
        <v>71</v>
      </c>
    </row>
    <row r="16" spans="1:6" ht="30" customHeight="1">
      <c r="A16" s="149" t="s">
        <v>99</v>
      </c>
      <c r="B16" s="151" t="s">
        <v>20</v>
      </c>
      <c r="C16" s="152" t="s">
        <v>100</v>
      </c>
      <c r="D16" s="151" t="s">
        <v>94</v>
      </c>
      <c r="E16" s="151" t="s">
        <v>95</v>
      </c>
      <c r="F16" s="151" t="s">
        <v>71</v>
      </c>
    </row>
    <row r="17" spans="1:6" ht="30" customHeight="1">
      <c r="A17" s="149" t="s">
        <v>101</v>
      </c>
      <c r="B17" s="151" t="s">
        <v>20</v>
      </c>
      <c r="C17" s="152" t="s">
        <v>102</v>
      </c>
      <c r="D17" s="151" t="s">
        <v>69</v>
      </c>
      <c r="E17" s="151" t="s">
        <v>95</v>
      </c>
      <c r="F17" s="151" t="s">
        <v>71</v>
      </c>
    </row>
    <row r="18" spans="1:6" ht="30" customHeight="1">
      <c r="A18" s="149" t="s">
        <v>103</v>
      </c>
      <c r="B18" s="151" t="s">
        <v>97</v>
      </c>
      <c r="C18" s="152" t="s">
        <v>104</v>
      </c>
      <c r="D18" s="151" t="s">
        <v>69</v>
      </c>
      <c r="E18" s="151" t="s">
        <v>70</v>
      </c>
      <c r="F18" s="151" t="s">
        <v>71</v>
      </c>
    </row>
    <row r="19" spans="1:6" ht="30" customHeight="1">
      <c r="A19" s="149" t="s">
        <v>105</v>
      </c>
      <c r="B19" s="196" t="s">
        <v>16</v>
      </c>
      <c r="C19" s="152" t="s">
        <v>106</v>
      </c>
      <c r="D19" s="151" t="s">
        <v>57</v>
      </c>
      <c r="E19" s="151" t="s">
        <v>107</v>
      </c>
      <c r="F19" s="151" t="s">
        <v>89</v>
      </c>
    </row>
    <row r="20" spans="1:6" ht="30" customHeight="1">
      <c r="A20" s="149" t="s">
        <v>15</v>
      </c>
      <c r="B20" s="196" t="s">
        <v>15</v>
      </c>
      <c r="C20" s="152" t="s">
        <v>108</v>
      </c>
      <c r="D20" s="151" t="s">
        <v>57</v>
      </c>
      <c r="E20" s="151" t="s">
        <v>107</v>
      </c>
      <c r="F20" s="151" t="s">
        <v>109</v>
      </c>
    </row>
    <row r="21" spans="1:6" ht="30" customHeight="1">
      <c r="A21" s="149" t="s">
        <v>110</v>
      </c>
      <c r="B21" s="196" t="s">
        <v>16</v>
      </c>
      <c r="C21" s="152" t="s">
        <v>111</v>
      </c>
      <c r="D21" s="151" t="s">
        <v>57</v>
      </c>
      <c r="E21" s="151" t="s">
        <v>107</v>
      </c>
      <c r="F21" s="151" t="s">
        <v>89</v>
      </c>
    </row>
    <row r="22" spans="1:6" ht="30" customHeight="1">
      <c r="A22" s="149" t="s">
        <v>14</v>
      </c>
      <c r="B22" s="151" t="s">
        <v>14</v>
      </c>
      <c r="C22" s="152" t="s">
        <v>112</v>
      </c>
      <c r="D22" s="151" t="s">
        <v>69</v>
      </c>
      <c r="E22" s="151" t="s">
        <v>107</v>
      </c>
      <c r="F22" s="151" t="s">
        <v>83</v>
      </c>
    </row>
    <row r="23" spans="1:6" ht="30" customHeight="1">
      <c r="A23" s="149" t="s">
        <v>113</v>
      </c>
      <c r="B23" s="151" t="s">
        <v>13</v>
      </c>
      <c r="C23" s="152" t="s">
        <v>114</v>
      </c>
      <c r="D23" s="151" t="s">
        <v>94</v>
      </c>
      <c r="E23" s="151" t="s">
        <v>107</v>
      </c>
      <c r="F23" s="151" t="s">
        <v>89</v>
      </c>
    </row>
    <row r="24" spans="1:6" ht="30" customHeight="1">
      <c r="A24" s="149" t="s">
        <v>115</v>
      </c>
      <c r="B24" s="151" t="s">
        <v>13</v>
      </c>
      <c r="C24" s="152" t="s">
        <v>116</v>
      </c>
      <c r="D24" s="151" t="s">
        <v>94</v>
      </c>
      <c r="E24" s="151" t="s">
        <v>107</v>
      </c>
      <c r="F24" s="151" t="s">
        <v>89</v>
      </c>
    </row>
    <row r="25" spans="1:6" ht="30" customHeight="1">
      <c r="A25" s="149" t="s">
        <v>117</v>
      </c>
      <c r="B25" s="151" t="s">
        <v>13</v>
      </c>
      <c r="C25" s="152" t="s">
        <v>118</v>
      </c>
      <c r="D25" s="151" t="s">
        <v>94</v>
      </c>
      <c r="E25" s="151" t="s">
        <v>107</v>
      </c>
      <c r="F25" s="151" t="s">
        <v>89</v>
      </c>
    </row>
    <row r="26" spans="1:6" ht="30" customHeight="1">
      <c r="A26" s="149" t="s">
        <v>119</v>
      </c>
      <c r="B26" s="151" t="s">
        <v>19</v>
      </c>
      <c r="C26" s="152" t="s">
        <v>120</v>
      </c>
      <c r="D26" s="151" t="s">
        <v>69</v>
      </c>
      <c r="E26" s="151" t="s">
        <v>95</v>
      </c>
      <c r="F26" s="151" t="s">
        <v>71</v>
      </c>
    </row>
    <row r="27" spans="1:6" ht="30" customHeight="1">
      <c r="A27" s="149" t="s">
        <v>121</v>
      </c>
      <c r="B27" s="151" t="s">
        <v>24</v>
      </c>
      <c r="C27" s="152" t="s">
        <v>122</v>
      </c>
      <c r="D27" s="151" t="s">
        <v>69</v>
      </c>
      <c r="E27" s="151" t="s">
        <v>123</v>
      </c>
      <c r="F27" s="151" t="s">
        <v>59</v>
      </c>
    </row>
    <row r="28" spans="1:6" ht="30" customHeight="1">
      <c r="A28" s="149" t="s">
        <v>124</v>
      </c>
      <c r="B28" s="151" t="s">
        <v>30</v>
      </c>
      <c r="C28" s="152" t="s">
        <v>125</v>
      </c>
      <c r="D28" s="151" t="s">
        <v>69</v>
      </c>
      <c r="E28" s="151" t="s">
        <v>70</v>
      </c>
      <c r="F28" s="151" t="s">
        <v>71</v>
      </c>
    </row>
    <row r="29" spans="1:6" ht="30" customHeight="1">
      <c r="A29" s="149" t="s">
        <v>126</v>
      </c>
      <c r="B29" s="151" t="s">
        <v>19</v>
      </c>
      <c r="C29" s="152" t="s">
        <v>127</v>
      </c>
      <c r="D29" s="151" t="s">
        <v>69</v>
      </c>
      <c r="E29" s="151" t="s">
        <v>95</v>
      </c>
      <c r="F29" s="151" t="s">
        <v>71</v>
      </c>
    </row>
    <row r="30" spans="1:6" ht="30" customHeight="1">
      <c r="A30" s="149" t="s">
        <v>128</v>
      </c>
      <c r="B30" s="151" t="s">
        <v>19</v>
      </c>
      <c r="C30" s="152" t="s">
        <v>129</v>
      </c>
      <c r="D30" s="151" t="s">
        <v>69</v>
      </c>
      <c r="E30" s="151" t="s">
        <v>95</v>
      </c>
      <c r="F30" s="151" t="s">
        <v>71</v>
      </c>
    </row>
    <row r="31" spans="1:6" ht="30" customHeight="1">
      <c r="A31" s="149" t="s">
        <v>130</v>
      </c>
      <c r="B31" s="151" t="s">
        <v>17</v>
      </c>
      <c r="C31" s="152" t="s">
        <v>131</v>
      </c>
      <c r="D31" s="151" t="s">
        <v>69</v>
      </c>
      <c r="E31" s="151" t="s">
        <v>95</v>
      </c>
      <c r="F31" s="151" t="s">
        <v>71</v>
      </c>
    </row>
    <row r="32" spans="1:6" ht="30" customHeight="1">
      <c r="A32" s="149" t="s">
        <v>132</v>
      </c>
      <c r="B32" s="151" t="s">
        <v>133</v>
      </c>
      <c r="C32" s="152" t="s">
        <v>134</v>
      </c>
      <c r="D32" s="151" t="s">
        <v>69</v>
      </c>
      <c r="E32" s="151" t="s">
        <v>95</v>
      </c>
      <c r="F32" s="151" t="s">
        <v>71</v>
      </c>
    </row>
    <row r="33" spans="1:6" ht="30" customHeight="1">
      <c r="A33" s="149" t="s">
        <v>135</v>
      </c>
      <c r="B33" s="151" t="s">
        <v>30</v>
      </c>
      <c r="C33" s="152" t="s">
        <v>136</v>
      </c>
      <c r="D33" s="151" t="s">
        <v>69</v>
      </c>
      <c r="E33" s="151" t="s">
        <v>70</v>
      </c>
      <c r="F33" s="151" t="s">
        <v>71</v>
      </c>
    </row>
    <row r="34" spans="1:6" ht="30" customHeight="1">
      <c r="A34" s="149" t="s">
        <v>137</v>
      </c>
      <c r="B34" s="151" t="s">
        <v>19</v>
      </c>
      <c r="C34" s="152" t="s">
        <v>138</v>
      </c>
      <c r="D34" s="151" t="s">
        <v>69</v>
      </c>
      <c r="E34" s="151" t="s">
        <v>95</v>
      </c>
      <c r="F34" s="151" t="s">
        <v>71</v>
      </c>
    </row>
    <row r="35" spans="1:6" ht="30" customHeight="1">
      <c r="A35" s="149" t="s">
        <v>139</v>
      </c>
      <c r="B35" s="151" t="s">
        <v>30</v>
      </c>
      <c r="C35" s="152" t="s">
        <v>140</v>
      </c>
      <c r="D35" s="151" t="s">
        <v>77</v>
      </c>
      <c r="E35" s="151" t="s">
        <v>70</v>
      </c>
      <c r="F35" s="151" t="s">
        <v>71</v>
      </c>
    </row>
    <row r="36" spans="1:6" ht="30" customHeight="1">
      <c r="A36" s="149" t="s">
        <v>141</v>
      </c>
      <c r="B36" s="151" t="s">
        <v>19</v>
      </c>
      <c r="C36" s="152" t="s">
        <v>142</v>
      </c>
      <c r="D36" s="151" t="s">
        <v>94</v>
      </c>
      <c r="E36" s="151" t="s">
        <v>95</v>
      </c>
      <c r="F36" s="151" t="s">
        <v>71</v>
      </c>
    </row>
    <row r="37" spans="1:6" ht="30" customHeight="1">
      <c r="A37" s="149" t="s">
        <v>143</v>
      </c>
      <c r="B37" s="151" t="s">
        <v>19</v>
      </c>
      <c r="C37" s="152" t="s">
        <v>144</v>
      </c>
      <c r="D37" s="151" t="s">
        <v>94</v>
      </c>
      <c r="E37" s="151" t="s">
        <v>95</v>
      </c>
      <c r="F37" s="151" t="s">
        <v>71</v>
      </c>
    </row>
    <row r="38" spans="1:6" ht="30" customHeight="1">
      <c r="A38" s="149" t="s">
        <v>145</v>
      </c>
      <c r="B38" s="151" t="s">
        <v>24</v>
      </c>
      <c r="C38" s="152" t="s">
        <v>146</v>
      </c>
      <c r="D38" s="151" t="s">
        <v>94</v>
      </c>
      <c r="E38" s="151" t="s">
        <v>123</v>
      </c>
      <c r="F38" s="151" t="s">
        <v>59</v>
      </c>
    </row>
    <row r="39" spans="1:6" ht="30" customHeight="1">
      <c r="A39" s="149" t="s">
        <v>147</v>
      </c>
      <c r="B39" s="151" t="s">
        <v>24</v>
      </c>
      <c r="C39" s="152" t="s">
        <v>148</v>
      </c>
      <c r="D39" s="151" t="s">
        <v>94</v>
      </c>
      <c r="E39" s="151" t="s">
        <v>123</v>
      </c>
      <c r="F39" s="151" t="s">
        <v>59</v>
      </c>
    </row>
    <row r="40" spans="1:6" ht="30" customHeight="1">
      <c r="A40" s="149" t="s">
        <v>149</v>
      </c>
      <c r="B40" s="151" t="s">
        <v>30</v>
      </c>
      <c r="C40" s="152" t="s">
        <v>150</v>
      </c>
      <c r="D40" s="151" t="s">
        <v>77</v>
      </c>
      <c r="E40" s="151" t="s">
        <v>70</v>
      </c>
      <c r="F40" s="151" t="s">
        <v>71</v>
      </c>
    </row>
    <row r="41" spans="1:6" ht="30" customHeight="1">
      <c r="A41" s="149" t="s">
        <v>151</v>
      </c>
      <c r="B41" s="151" t="s">
        <v>19</v>
      </c>
      <c r="C41" s="152" t="s">
        <v>152</v>
      </c>
      <c r="D41" s="151" t="s">
        <v>94</v>
      </c>
      <c r="E41" s="151" t="s">
        <v>95</v>
      </c>
      <c r="F41" s="151" t="s">
        <v>71</v>
      </c>
    </row>
    <row r="42" spans="1:6" ht="30" customHeight="1">
      <c r="A42" s="149" t="s">
        <v>153</v>
      </c>
      <c r="B42" s="151" t="s">
        <v>17</v>
      </c>
      <c r="C42" s="152" t="s">
        <v>154</v>
      </c>
      <c r="D42" s="151" t="s">
        <v>94</v>
      </c>
      <c r="E42" s="151" t="s">
        <v>95</v>
      </c>
      <c r="F42" s="151" t="s">
        <v>71</v>
      </c>
    </row>
    <row r="43" spans="1:6" ht="30" customHeight="1">
      <c r="A43" s="149" t="s">
        <v>155</v>
      </c>
      <c r="B43" s="151" t="s">
        <v>133</v>
      </c>
      <c r="C43" s="152" t="s">
        <v>156</v>
      </c>
      <c r="D43" s="151" t="s">
        <v>94</v>
      </c>
      <c r="E43" s="151" t="s">
        <v>95</v>
      </c>
      <c r="F43" s="151" t="s">
        <v>71</v>
      </c>
    </row>
    <row r="44" spans="1:6" ht="30" customHeight="1">
      <c r="A44" s="149" t="s">
        <v>157</v>
      </c>
      <c r="B44" s="151" t="s">
        <v>30</v>
      </c>
      <c r="C44" s="152" t="s">
        <v>158</v>
      </c>
      <c r="D44" s="151" t="s">
        <v>77</v>
      </c>
      <c r="E44" s="151" t="s">
        <v>70</v>
      </c>
      <c r="F44" s="151" t="s">
        <v>71</v>
      </c>
    </row>
    <row r="45" spans="1:6" ht="29.25" customHeight="1">
      <c r="A45" s="149" t="s">
        <v>159</v>
      </c>
      <c r="B45" s="151" t="s">
        <v>19</v>
      </c>
      <c r="C45" s="152" t="s">
        <v>160</v>
      </c>
      <c r="D45" s="151" t="s">
        <v>94</v>
      </c>
      <c r="E45" s="151" t="s">
        <v>95</v>
      </c>
      <c r="F45" s="151" t="s">
        <v>71</v>
      </c>
    </row>
    <row r="46" spans="1:6" ht="30" customHeight="1">
      <c r="A46" s="149" t="s">
        <v>161</v>
      </c>
      <c r="B46" s="151" t="s">
        <v>19</v>
      </c>
      <c r="C46" s="152" t="s">
        <v>162</v>
      </c>
      <c r="D46" s="151" t="s">
        <v>94</v>
      </c>
      <c r="E46" s="151" t="s">
        <v>95</v>
      </c>
      <c r="F46" s="151" t="s">
        <v>71</v>
      </c>
    </row>
    <row r="47" spans="1:6" ht="30" customHeight="1">
      <c r="A47" s="149" t="s">
        <v>163</v>
      </c>
      <c r="B47" s="151" t="s">
        <v>40</v>
      </c>
      <c r="C47" s="152" t="s">
        <v>164</v>
      </c>
      <c r="D47" s="151" t="s">
        <v>84</v>
      </c>
      <c r="E47" s="151" t="s">
        <v>85</v>
      </c>
      <c r="F47" s="151" t="s">
        <v>89</v>
      </c>
    </row>
    <row r="48" spans="1:6" ht="32.25" customHeight="1">
      <c r="A48" s="149" t="s">
        <v>165</v>
      </c>
      <c r="B48" s="151" t="s">
        <v>41</v>
      </c>
      <c r="C48" s="152" t="s">
        <v>166</v>
      </c>
      <c r="D48" s="151" t="s">
        <v>84</v>
      </c>
      <c r="E48" s="151" t="s">
        <v>88</v>
      </c>
      <c r="F48" s="151" t="s">
        <v>89</v>
      </c>
    </row>
    <row r="49" spans="1:6" ht="30" customHeight="1">
      <c r="A49" s="149" t="s">
        <v>167</v>
      </c>
      <c r="B49" s="151" t="s">
        <v>25</v>
      </c>
      <c r="C49" s="152" t="s">
        <v>168</v>
      </c>
      <c r="D49" s="151" t="s">
        <v>69</v>
      </c>
      <c r="E49" s="151" t="s">
        <v>95</v>
      </c>
      <c r="F49" s="151" t="s">
        <v>71</v>
      </c>
    </row>
    <row r="50" spans="1:6" ht="30" customHeight="1">
      <c r="A50" s="149" t="s">
        <v>26</v>
      </c>
      <c r="B50" s="151" t="s">
        <v>26</v>
      </c>
      <c r="C50" s="152" t="s">
        <v>169</v>
      </c>
      <c r="D50" s="151" t="s">
        <v>77</v>
      </c>
      <c r="E50" s="151" t="s">
        <v>95</v>
      </c>
      <c r="F50" s="151" t="s">
        <v>71</v>
      </c>
    </row>
    <row r="51" spans="1:6" ht="30" customHeight="1">
      <c r="A51" s="149" t="s">
        <v>170</v>
      </c>
      <c r="B51" s="151" t="s">
        <v>32</v>
      </c>
      <c r="C51" s="152" t="s">
        <v>171</v>
      </c>
      <c r="D51" s="151" t="s">
        <v>84</v>
      </c>
      <c r="E51" s="151" t="s">
        <v>88</v>
      </c>
      <c r="F51" s="151" t="s">
        <v>89</v>
      </c>
    </row>
    <row r="52" spans="1:6" ht="30" customHeight="1">
      <c r="A52" s="149" t="s">
        <v>172</v>
      </c>
      <c r="B52" s="151" t="s">
        <v>32</v>
      </c>
      <c r="C52" s="152" t="s">
        <v>173</v>
      </c>
      <c r="D52" s="151" t="s">
        <v>84</v>
      </c>
      <c r="E52" s="151" t="s">
        <v>88</v>
      </c>
      <c r="F52" s="151" t="s">
        <v>89</v>
      </c>
    </row>
    <row r="53" spans="1:6" ht="30" customHeight="1">
      <c r="A53" s="149" t="s">
        <v>174</v>
      </c>
      <c r="B53" s="151" t="s">
        <v>32</v>
      </c>
      <c r="C53" s="152" t="s">
        <v>175</v>
      </c>
      <c r="D53" s="151" t="s">
        <v>84</v>
      </c>
      <c r="E53" s="151" t="s">
        <v>88</v>
      </c>
      <c r="F53" s="151" t="s">
        <v>89</v>
      </c>
    </row>
    <row r="54" spans="1:6" ht="30" customHeight="1">
      <c r="A54" s="149" t="s">
        <v>176</v>
      </c>
      <c r="B54" s="151" t="s">
        <v>32</v>
      </c>
      <c r="C54" s="152" t="s">
        <v>177</v>
      </c>
      <c r="D54" s="151" t="s">
        <v>84</v>
      </c>
      <c r="E54" s="151" t="s">
        <v>88</v>
      </c>
      <c r="F54" s="151" t="s">
        <v>89</v>
      </c>
    </row>
    <row r="55" spans="1:6" ht="30" customHeight="1">
      <c r="A55" s="149" t="s">
        <v>178</v>
      </c>
      <c r="B55" s="151" t="s">
        <v>32</v>
      </c>
      <c r="C55" s="152" t="s">
        <v>179</v>
      </c>
      <c r="D55" s="151" t="s">
        <v>84</v>
      </c>
      <c r="E55" s="151" t="s">
        <v>88</v>
      </c>
      <c r="F55" s="151" t="s">
        <v>89</v>
      </c>
    </row>
    <row r="56" spans="1:6" ht="30" customHeight="1">
      <c r="A56" s="149" t="s">
        <v>180</v>
      </c>
      <c r="B56" s="151" t="s">
        <v>32</v>
      </c>
      <c r="C56" s="152" t="s">
        <v>181</v>
      </c>
      <c r="D56" s="151" t="s">
        <v>84</v>
      </c>
      <c r="E56" s="151" t="s">
        <v>88</v>
      </c>
      <c r="F56" s="151" t="s">
        <v>89</v>
      </c>
    </row>
    <row r="57" spans="1:6" ht="30" customHeight="1">
      <c r="A57" s="149" t="s">
        <v>182</v>
      </c>
      <c r="B57" s="151" t="s">
        <v>32</v>
      </c>
      <c r="C57" s="152" t="s">
        <v>183</v>
      </c>
      <c r="D57" s="151" t="s">
        <v>84</v>
      </c>
      <c r="E57" s="151" t="s">
        <v>88</v>
      </c>
      <c r="F57" s="151" t="s">
        <v>89</v>
      </c>
    </row>
    <row r="58" spans="1:6" ht="30" customHeight="1">
      <c r="A58" s="149" t="s">
        <v>184</v>
      </c>
      <c r="B58" s="151" t="s">
        <v>32</v>
      </c>
      <c r="C58" s="152" t="s">
        <v>185</v>
      </c>
      <c r="D58" s="151" t="s">
        <v>84</v>
      </c>
      <c r="E58" s="151" t="s">
        <v>88</v>
      </c>
      <c r="F58" s="151" t="s">
        <v>89</v>
      </c>
    </row>
    <row r="59" spans="1:6" ht="30" customHeight="1">
      <c r="A59" s="149" t="s">
        <v>186</v>
      </c>
      <c r="B59" s="151" t="s">
        <v>32</v>
      </c>
      <c r="C59" s="152" t="s">
        <v>187</v>
      </c>
      <c r="D59" s="151" t="s">
        <v>84</v>
      </c>
      <c r="E59" s="151" t="s">
        <v>88</v>
      </c>
      <c r="F59" s="151" t="s">
        <v>89</v>
      </c>
    </row>
    <row r="60" spans="1:6" ht="30" customHeight="1">
      <c r="A60" s="149" t="s">
        <v>188</v>
      </c>
      <c r="B60" s="151" t="s">
        <v>32</v>
      </c>
      <c r="C60" s="152" t="s">
        <v>189</v>
      </c>
      <c r="D60" s="151" t="s">
        <v>84</v>
      </c>
      <c r="E60" s="151" t="s">
        <v>88</v>
      </c>
      <c r="F60" s="151" t="s">
        <v>89</v>
      </c>
    </row>
    <row r="61" spans="1:6" ht="30" customHeight="1">
      <c r="A61" s="149" t="s">
        <v>190</v>
      </c>
      <c r="B61" s="151" t="s">
        <v>32</v>
      </c>
      <c r="C61" s="152" t="s">
        <v>191</v>
      </c>
      <c r="D61" s="151" t="s">
        <v>84</v>
      </c>
      <c r="E61" s="151" t="s">
        <v>88</v>
      </c>
      <c r="F61" s="151" t="s">
        <v>89</v>
      </c>
    </row>
    <row r="62" spans="1:6" ht="30" customHeight="1">
      <c r="A62" s="149" t="s">
        <v>192</v>
      </c>
      <c r="B62" s="151" t="s">
        <v>32</v>
      </c>
      <c r="C62" s="152" t="s">
        <v>193</v>
      </c>
      <c r="D62" s="151" t="s">
        <v>84</v>
      </c>
      <c r="E62" s="151" t="s">
        <v>88</v>
      </c>
      <c r="F62" s="151" t="s">
        <v>89</v>
      </c>
    </row>
    <row r="63" spans="1:6" ht="30" customHeight="1">
      <c r="A63" s="149" t="s">
        <v>194</v>
      </c>
      <c r="B63" s="151" t="s">
        <v>32</v>
      </c>
      <c r="C63" s="152" t="s">
        <v>195</v>
      </c>
      <c r="D63" s="151" t="s">
        <v>84</v>
      </c>
      <c r="E63" s="151" t="s">
        <v>88</v>
      </c>
      <c r="F63" s="151" t="s">
        <v>89</v>
      </c>
    </row>
    <row r="64" spans="1:6" ht="30" customHeight="1">
      <c r="A64" s="149" t="s">
        <v>196</v>
      </c>
      <c r="B64" s="151" t="s">
        <v>32</v>
      </c>
      <c r="C64" s="152" t="s">
        <v>197</v>
      </c>
      <c r="D64" s="151" t="s">
        <v>84</v>
      </c>
      <c r="E64" s="151" t="s">
        <v>88</v>
      </c>
      <c r="F64" s="151" t="s">
        <v>89</v>
      </c>
    </row>
    <row r="65" spans="1:6" ht="30" customHeight="1">
      <c r="A65" s="149" t="s">
        <v>198</v>
      </c>
      <c r="B65" s="151" t="s">
        <v>32</v>
      </c>
      <c r="C65" s="152" t="s">
        <v>199</v>
      </c>
      <c r="D65" s="151" t="s">
        <v>84</v>
      </c>
      <c r="E65" s="151" t="s">
        <v>88</v>
      </c>
      <c r="F65" s="151" t="s">
        <v>89</v>
      </c>
    </row>
    <row r="66" spans="1:6" ht="30" customHeight="1">
      <c r="A66" s="149" t="s">
        <v>200</v>
      </c>
      <c r="B66" s="151" t="s">
        <v>32</v>
      </c>
      <c r="C66" s="152" t="s">
        <v>201</v>
      </c>
      <c r="D66" s="151" t="s">
        <v>84</v>
      </c>
      <c r="E66" s="151" t="s">
        <v>88</v>
      </c>
      <c r="F66" s="151" t="s">
        <v>89</v>
      </c>
    </row>
    <row r="67" spans="1:6" ht="30" customHeight="1">
      <c r="A67" s="149" t="s">
        <v>202</v>
      </c>
      <c r="B67" s="151" t="s">
        <v>32</v>
      </c>
      <c r="C67" s="152" t="s">
        <v>203</v>
      </c>
      <c r="D67" s="151" t="s">
        <v>84</v>
      </c>
      <c r="E67" s="151" t="s">
        <v>88</v>
      </c>
      <c r="F67" s="151" t="s">
        <v>89</v>
      </c>
    </row>
    <row r="68" spans="1:6" ht="30" customHeight="1">
      <c r="A68" s="149" t="s">
        <v>204</v>
      </c>
      <c r="B68" s="151" t="s">
        <v>32</v>
      </c>
      <c r="C68" s="152" t="s">
        <v>205</v>
      </c>
      <c r="D68" s="151" t="s">
        <v>84</v>
      </c>
      <c r="E68" s="151" t="s">
        <v>88</v>
      </c>
      <c r="F68" s="151" t="s">
        <v>89</v>
      </c>
    </row>
    <row r="69" spans="1:6" ht="30" customHeight="1">
      <c r="A69" s="149" t="s">
        <v>206</v>
      </c>
      <c r="B69" s="151" t="s">
        <v>32</v>
      </c>
      <c r="C69" s="152" t="s">
        <v>207</v>
      </c>
      <c r="D69" s="151" t="s">
        <v>84</v>
      </c>
      <c r="E69" s="151" t="s">
        <v>88</v>
      </c>
      <c r="F69" s="151" t="s">
        <v>89</v>
      </c>
    </row>
    <row r="70" spans="1:6" ht="30" customHeight="1">
      <c r="A70" s="149" t="s">
        <v>208</v>
      </c>
      <c r="B70" s="151" t="s">
        <v>32</v>
      </c>
      <c r="C70" s="152" t="s">
        <v>209</v>
      </c>
      <c r="D70" s="151" t="s">
        <v>84</v>
      </c>
      <c r="E70" s="151" t="s">
        <v>88</v>
      </c>
      <c r="F70" s="151" t="s">
        <v>89</v>
      </c>
    </row>
    <row r="71" spans="1:6" ht="30" customHeight="1">
      <c r="A71" s="149" t="s">
        <v>210</v>
      </c>
      <c r="B71" s="151" t="s">
        <v>32</v>
      </c>
      <c r="C71" s="152" t="s">
        <v>211</v>
      </c>
      <c r="D71" s="151" t="s">
        <v>84</v>
      </c>
      <c r="E71" s="151" t="s">
        <v>88</v>
      </c>
      <c r="F71" s="151" t="s">
        <v>89</v>
      </c>
    </row>
    <row r="72" spans="1:6" ht="30" customHeight="1">
      <c r="A72" s="149" t="s">
        <v>8</v>
      </c>
      <c r="B72" s="151" t="s">
        <v>8</v>
      </c>
      <c r="C72" s="152" t="s">
        <v>212</v>
      </c>
      <c r="D72" s="151" t="s">
        <v>77</v>
      </c>
      <c r="E72" s="151" t="s">
        <v>213</v>
      </c>
      <c r="F72" s="151" t="s">
        <v>59</v>
      </c>
    </row>
    <row r="73" spans="1:6" ht="30" customHeight="1">
      <c r="A73" s="149" t="s">
        <v>214</v>
      </c>
      <c r="B73" s="151" t="s">
        <v>27</v>
      </c>
      <c r="C73" s="152" t="s">
        <v>215</v>
      </c>
      <c r="D73" s="151" t="s">
        <v>57</v>
      </c>
      <c r="E73" s="151" t="s">
        <v>213</v>
      </c>
      <c r="F73" s="151" t="s">
        <v>59</v>
      </c>
    </row>
    <row r="74" spans="1:6" ht="30" customHeight="1">
      <c r="A74" s="149" t="s">
        <v>216</v>
      </c>
      <c r="B74" s="151" t="s">
        <v>27</v>
      </c>
      <c r="C74" s="152" t="s">
        <v>217</v>
      </c>
      <c r="D74" s="151" t="s">
        <v>57</v>
      </c>
      <c r="E74" s="151" t="s">
        <v>213</v>
      </c>
      <c r="F74" s="151" t="s">
        <v>59</v>
      </c>
    </row>
    <row r="75" spans="1:6" ht="30" customHeight="1">
      <c r="A75" s="149" t="s">
        <v>218</v>
      </c>
      <c r="B75" s="151" t="s">
        <v>27</v>
      </c>
      <c r="C75" s="152" t="s">
        <v>219</v>
      </c>
      <c r="D75" s="151" t="s">
        <v>57</v>
      </c>
      <c r="E75" s="151" t="s">
        <v>213</v>
      </c>
      <c r="F75" s="151" t="s">
        <v>59</v>
      </c>
    </row>
    <row r="76" spans="1:6" ht="30" customHeight="1">
      <c r="A76" s="149" t="s">
        <v>220</v>
      </c>
      <c r="B76" s="151" t="s">
        <v>17</v>
      </c>
      <c r="C76" s="152" t="s">
        <v>221</v>
      </c>
      <c r="D76" s="151" t="s">
        <v>69</v>
      </c>
      <c r="E76" s="151" t="s">
        <v>95</v>
      </c>
      <c r="F76" s="151" t="s">
        <v>71</v>
      </c>
    </row>
    <row r="77" spans="1:6" ht="30" customHeight="1">
      <c r="A77" s="149" t="s">
        <v>222</v>
      </c>
      <c r="B77" s="151" t="s">
        <v>133</v>
      </c>
      <c r="C77" s="152" t="s">
        <v>223</v>
      </c>
      <c r="D77" s="151" t="s">
        <v>69</v>
      </c>
      <c r="E77" s="151" t="s">
        <v>95</v>
      </c>
      <c r="F77" s="151" t="s">
        <v>71</v>
      </c>
    </row>
    <row r="78" spans="1:6" ht="30" customHeight="1">
      <c r="A78" s="149" t="s">
        <v>224</v>
      </c>
      <c r="B78" s="151" t="s">
        <v>20</v>
      </c>
      <c r="C78" s="152" t="s">
        <v>225</v>
      </c>
      <c r="D78" s="151" t="s">
        <v>94</v>
      </c>
      <c r="E78" s="151" t="s">
        <v>95</v>
      </c>
      <c r="F78" s="151" t="s">
        <v>71</v>
      </c>
    </row>
    <row r="79" spans="1:6" ht="30" customHeight="1">
      <c r="A79" s="149" t="s">
        <v>226</v>
      </c>
      <c r="B79" s="151" t="s">
        <v>20</v>
      </c>
      <c r="C79" s="152" t="s">
        <v>227</v>
      </c>
      <c r="D79" s="151" t="s">
        <v>69</v>
      </c>
      <c r="E79" s="151" t="s">
        <v>95</v>
      </c>
      <c r="F79" s="151" t="s">
        <v>71</v>
      </c>
    </row>
    <row r="80" spans="1:6" ht="30" customHeight="1">
      <c r="A80" s="149" t="s">
        <v>228</v>
      </c>
      <c r="B80" s="151" t="s">
        <v>55</v>
      </c>
      <c r="C80" s="152" t="s">
        <v>229</v>
      </c>
      <c r="D80" s="151" t="s">
        <v>57</v>
      </c>
      <c r="E80" s="151" t="s">
        <v>95</v>
      </c>
      <c r="F80" s="151" t="s">
        <v>71</v>
      </c>
    </row>
    <row r="81" spans="1:6" ht="30" customHeight="1">
      <c r="A81" s="149" t="s">
        <v>230</v>
      </c>
      <c r="B81" s="151" t="s">
        <v>61</v>
      </c>
      <c r="C81" s="152" t="s">
        <v>231</v>
      </c>
      <c r="D81" s="151" t="s">
        <v>232</v>
      </c>
      <c r="E81" s="151" t="s">
        <v>95</v>
      </c>
      <c r="F81" s="151" t="s">
        <v>71</v>
      </c>
    </row>
    <row r="82" spans="1:6" ht="30" customHeight="1">
      <c r="A82" s="149" t="s">
        <v>233</v>
      </c>
      <c r="B82" s="151" t="s">
        <v>61</v>
      </c>
      <c r="C82" s="152" t="s">
        <v>234</v>
      </c>
      <c r="D82" s="151" t="s">
        <v>232</v>
      </c>
      <c r="E82" s="151" t="s">
        <v>95</v>
      </c>
      <c r="F82" s="151" t="s">
        <v>71</v>
      </c>
    </row>
    <row r="83" spans="1:6" ht="30" customHeight="1">
      <c r="A83" s="149" t="s">
        <v>6</v>
      </c>
      <c r="B83" s="151" t="s">
        <v>6</v>
      </c>
      <c r="C83" s="152" t="s">
        <v>235</v>
      </c>
      <c r="D83" s="151" t="s">
        <v>77</v>
      </c>
      <c r="E83" s="151" t="s">
        <v>5</v>
      </c>
      <c r="F83" s="151" t="s">
        <v>59</v>
      </c>
    </row>
    <row r="84" spans="1:6" ht="30" customHeight="1">
      <c r="A84" s="149" t="s">
        <v>7</v>
      </c>
      <c r="B84" s="151" t="s">
        <v>7</v>
      </c>
      <c r="C84" s="152" t="s">
        <v>236</v>
      </c>
      <c r="D84" s="151" t="s">
        <v>77</v>
      </c>
      <c r="E84" s="151" t="s">
        <v>5</v>
      </c>
      <c r="F84" s="151" t="s">
        <v>59</v>
      </c>
    </row>
    <row r="85" spans="1:6" ht="30" customHeight="1">
      <c r="A85" s="149" t="s">
        <v>237</v>
      </c>
      <c r="B85" s="151" t="s">
        <v>5</v>
      </c>
      <c r="C85" s="152" t="s">
        <v>238</v>
      </c>
      <c r="D85" s="151" t="s">
        <v>77</v>
      </c>
      <c r="E85" s="151" t="s">
        <v>5</v>
      </c>
      <c r="F85" s="151" t="s">
        <v>59</v>
      </c>
    </row>
    <row r="86" spans="1:6" ht="30" customHeight="1">
      <c r="A86" s="149" t="s">
        <v>239</v>
      </c>
      <c r="B86" s="151" t="s">
        <v>27</v>
      </c>
      <c r="C86" s="152" t="s">
        <v>240</v>
      </c>
      <c r="D86" s="151" t="s">
        <v>57</v>
      </c>
      <c r="E86" s="151" t="s">
        <v>241</v>
      </c>
      <c r="F86" s="151" t="s">
        <v>59</v>
      </c>
    </row>
    <row r="87" spans="1:6" ht="30" customHeight="1">
      <c r="A87" s="149" t="s">
        <v>242</v>
      </c>
      <c r="B87" s="151" t="s">
        <v>27</v>
      </c>
      <c r="C87" s="152" t="s">
        <v>243</v>
      </c>
      <c r="D87" s="151" t="s">
        <v>57</v>
      </c>
      <c r="E87" s="151" t="s">
        <v>241</v>
      </c>
      <c r="F87" s="151" t="s">
        <v>59</v>
      </c>
    </row>
    <row r="88" spans="1:6" ht="30" customHeight="1">
      <c r="A88" s="149" t="s">
        <v>244</v>
      </c>
      <c r="B88" s="151" t="s">
        <v>27</v>
      </c>
      <c r="C88" s="152" t="s">
        <v>245</v>
      </c>
      <c r="D88" s="151" t="s">
        <v>57</v>
      </c>
      <c r="E88" s="151" t="s">
        <v>241</v>
      </c>
      <c r="F88" s="151" t="s">
        <v>59</v>
      </c>
    </row>
    <row r="89" spans="1:6" ht="30" customHeight="1">
      <c r="A89" s="149" t="s">
        <v>246</v>
      </c>
      <c r="B89" s="151" t="s">
        <v>32</v>
      </c>
      <c r="C89" s="152" t="s">
        <v>247</v>
      </c>
      <c r="D89" s="151" t="s">
        <v>84</v>
      </c>
      <c r="E89" s="151" t="s">
        <v>88</v>
      </c>
      <c r="F89" s="151" t="s">
        <v>89</v>
      </c>
    </row>
    <row r="90" spans="1:6" ht="30" customHeight="1">
      <c r="A90" s="149" t="s">
        <v>248</v>
      </c>
      <c r="B90" s="151" t="s">
        <v>34</v>
      </c>
      <c r="C90" s="152" t="s">
        <v>249</v>
      </c>
      <c r="D90" s="151" t="s">
        <v>84</v>
      </c>
      <c r="E90" s="151" t="s">
        <v>250</v>
      </c>
      <c r="F90" s="151" t="s">
        <v>89</v>
      </c>
    </row>
    <row r="91" spans="1:6" ht="30" customHeight="1">
      <c r="A91" s="149" t="s">
        <v>36</v>
      </c>
      <c r="B91" s="151" t="s">
        <v>251</v>
      </c>
      <c r="C91" s="152" t="s">
        <v>252</v>
      </c>
      <c r="D91" s="151" t="s">
        <v>84</v>
      </c>
      <c r="E91" s="151" t="s">
        <v>250</v>
      </c>
      <c r="F91" s="151" t="s">
        <v>89</v>
      </c>
    </row>
    <row r="92" spans="1:6" ht="30" customHeight="1">
      <c r="A92" s="149" t="s">
        <v>253</v>
      </c>
      <c r="B92" s="151" t="s">
        <v>35</v>
      </c>
      <c r="C92" s="152" t="s">
        <v>254</v>
      </c>
      <c r="D92" s="151" t="s">
        <v>84</v>
      </c>
      <c r="E92" s="151" t="s">
        <v>250</v>
      </c>
      <c r="F92" s="151" t="s">
        <v>89</v>
      </c>
    </row>
    <row r="93" spans="1:6" ht="30" customHeight="1">
      <c r="A93" s="149" t="s">
        <v>255</v>
      </c>
      <c r="B93" s="151" t="s">
        <v>32</v>
      </c>
      <c r="C93" s="152" t="s">
        <v>256</v>
      </c>
      <c r="D93" s="151" t="s">
        <v>84</v>
      </c>
      <c r="E93" s="151" t="s">
        <v>88</v>
      </c>
      <c r="F93" s="151" t="s">
        <v>89</v>
      </c>
    </row>
    <row r="94" spans="1:6" ht="30" customHeight="1">
      <c r="A94" s="149" t="s">
        <v>28</v>
      </c>
      <c r="B94" s="151" t="s">
        <v>28</v>
      </c>
      <c r="C94" s="152" t="s">
        <v>257</v>
      </c>
      <c r="D94" s="151" t="s">
        <v>77</v>
      </c>
      <c r="E94" s="151" t="s">
        <v>258</v>
      </c>
      <c r="F94" s="151" t="s">
        <v>59</v>
      </c>
    </row>
  </sheetData>
  <autoFilter ref="A2:F94" xr:uid="{00000000-0009-0000-0000-000001000000}">
    <sortState xmlns:xlrd2="http://schemas.microsoft.com/office/spreadsheetml/2017/richdata2" ref="A3:F94">
      <sortCondition ref="A2:A94"/>
    </sortState>
  </autoFilter>
  <sortState xmlns:xlrd2="http://schemas.microsoft.com/office/spreadsheetml/2017/richdata2" ref="A3:G83">
    <sortCondition ref="A3:A83"/>
  </sortState>
  <customSheetViews>
    <customSheetView guid="{EE821439-75E3-4A63-A3B6-BCBD88C611ED}" showPageBreaks="1" fitToPage="1">
      <pane ySplit="2" topLeftCell="A3" activePane="bottomLeft" state="frozen"/>
      <selection pane="bottomLeft"/>
      <pageMargins left="0" right="0" top="0" bottom="0" header="0" footer="0"/>
      <printOptions gridLines="1"/>
      <pageSetup paperSize="5" scale="97" fitToHeight="100" orientation="landscape" r:id="rId1"/>
      <headerFooter alignWithMargins="0"/>
    </customSheetView>
    <customSheetView guid="{02149C7A-8138-4D93-95DB-BA5C87F38634}" showPageBreaks="1" fitToPage="1">
      <pane ySplit="2" topLeftCell="A3" activePane="bottomLeft" state="frozen"/>
      <selection pane="bottomLeft" activeCell="D12" sqref="D12"/>
      <pageMargins left="0" right="0" top="0" bottom="0" header="0" footer="0"/>
      <printOptions gridLines="1"/>
      <pageSetup paperSize="5" scale="97" fitToHeight="100" orientation="landscape" r:id="rId2"/>
      <headerFooter alignWithMargins="0"/>
    </customSheetView>
  </customSheetViews>
  <hyperlinks>
    <hyperlink ref="B1" location="'Table of Contents'!A1" display="T.O.C" xr:uid="{00000000-0004-0000-0100-000000000000}"/>
    <hyperlink ref="A3" location="'Acct. Registration-Maintenance'!A1" display="Account Maintenance" xr:uid="{00000000-0004-0000-0100-000001000000}"/>
    <hyperlink ref="A4" location="'Registration-Activity Ackn Rej'!A1" display="Account Maintenance Acknowledgement" xr:uid="{00000000-0004-0000-0100-000002000000}"/>
    <hyperlink ref="A5" location="'Registration-Activity Ackn Rej'!A1" display="Account Maintenance Reject" xr:uid="{00000000-0004-0000-0100-000003000000}"/>
    <hyperlink ref="A7" location="'Registration-Activity Ackn Rej'!A1" display="Activity Acknowledgement" xr:uid="{00000000-0004-0000-0100-000004000000}"/>
    <hyperlink ref="A8" location="'Activity Distribution'!A1" display="Activity and Distribution" xr:uid="{00000000-0004-0000-0100-000005000000}"/>
    <hyperlink ref="A10" location="'Registration-Activity Ackn Rej'!A1" display="Activity Reject" xr:uid="{00000000-0004-0000-0100-000007000000}"/>
    <hyperlink ref="A12" location="'Broadcast Message'!A1" display="Broadcast Message For The Security Records Update" xr:uid="{00000000-0004-0000-0100-000008000000}"/>
    <hyperlink ref="A13" location="Commission!A1" display="Commission" xr:uid="{00000000-0004-0000-0100-000009000000}"/>
    <hyperlink ref="A14" location="'Order Correction-Confirmation'!A1" display="Confirmation" xr:uid="{00000000-0004-0000-0100-00000A000000}"/>
    <hyperlink ref="A16" location="'Order Correction-Confirmation'!A1" display="Contract Note" xr:uid="{00000000-0004-0000-0100-00000B000000}"/>
    <hyperlink ref="A17" location="'Order Correction-Confirmation'!A1" display="Correction" xr:uid="{00000000-0004-0000-0100-00000C000000}"/>
    <hyperlink ref="A24" location="'Electronic Documentation'!Print_Titles" display="Electronic Documentation Acknowledgement by Fund" xr:uid="{00000000-0004-0000-0100-00000D000000}"/>
    <hyperlink ref="A25" location="'Electronic Documentation'!Print_Titles" display="Electronic Documentation Reject by Fund" xr:uid="{00000000-0004-0000-0100-00000E000000}"/>
    <hyperlink ref="A26" location="'Order Ackn-Reject-Exit'!A1" display="Firm Acknowledgement of Fund Order" xr:uid="{00000000-0004-0000-0100-00000F000000}"/>
    <hyperlink ref="A27" location="'Exchange-Switch'!A1" display="Firm Exchange" xr:uid="{00000000-0004-0000-0100-000010000000}"/>
    <hyperlink ref="A29" location="'Order Ackn-Reject-Exit'!A1" display="Firm Exit of Order" xr:uid="{00000000-0004-0000-0100-000011000000}"/>
    <hyperlink ref="A30" location="'Order Ackn-Reject-Exit'!A1" display="Firm Exit of Prepaid Order" xr:uid="{00000000-0004-0000-0100-000012000000}"/>
    <hyperlink ref="A31" location="Order!A1" display="Firm Order" xr:uid="{00000000-0004-0000-0100-000013000000}"/>
    <hyperlink ref="A32" location="'Order w-Registration'!A1" display="Firm Order with Registration" xr:uid="{00000000-0004-0000-0100-000014000000}"/>
    <hyperlink ref="A34" location="'Order Ackn-Reject-Exit'!A1" display="Firm Reject of Fund Order" xr:uid="{00000000-0004-0000-0100-000015000000}"/>
    <hyperlink ref="A36" location="'Order Ackn-Reject-Exit'!A1" display="Fund Acknowledgement of Firm Order" xr:uid="{00000000-0004-0000-0100-000016000000}"/>
    <hyperlink ref="A37" location="'Order Ackn-Reject-Exit'!A1" display="Fund Acknowledgement of Prepaid Order" xr:uid="{00000000-0004-0000-0100-000017000000}"/>
    <hyperlink ref="A38" location="'Exchange-Switch'!A1" display="Fund Confirmation of Exchange" xr:uid="{00000000-0004-0000-0100-000018000000}"/>
    <hyperlink ref="A39" location="'Exchange-Switch'!A1" display="Fund Exchange" xr:uid="{00000000-0004-0000-0100-000019000000}"/>
    <hyperlink ref="A41" location="'Order Ackn-Reject-Exit'!A1" display="Fund Exit of Order" xr:uid="{00000000-0004-0000-0100-00001A000000}"/>
    <hyperlink ref="A42" location="Order!A1" display="Fund Order" xr:uid="{00000000-0004-0000-0100-00001B000000}"/>
    <hyperlink ref="A43" location="'Order w-Registration'!A1" display="Fund Order with Registration" xr:uid="{00000000-0004-0000-0100-00001C000000}"/>
    <hyperlink ref="A45" location="'Order Ackn-Reject-Exit'!A1" display="Fund Reject of Firm Order" xr:uid="{00000000-0004-0000-0100-00001D000000}"/>
    <hyperlink ref="A46" location="'Order Ackn-Reject-Exit'!A1" display="Fund Reject of Prepaid Order" xr:uid="{00000000-0004-0000-0100-00001E000000}"/>
    <hyperlink ref="A47" location="'Application Header'!A1" display="NSCC Output Header" xr:uid="{00000000-0004-0000-0100-00001F000000}"/>
    <hyperlink ref="A48" location="'Application Trailer'!A1" display="NSCC Output Trailer" xr:uid="{00000000-0004-0000-0100-000020000000}"/>
    <hyperlink ref="A49" location="'Payment Record'!A1" display="Payment" xr:uid="{00000000-0004-0000-0100-000021000000}"/>
    <hyperlink ref="A50" location="'Payment Acknowledgement'!A1" display="Payment Acknowledgement" xr:uid="{00000000-0004-0000-0100-000022000000}"/>
    <hyperlink ref="A51" location="Reminders!A1" display="Pending  Account Maintenance Acknowledgement" xr:uid="{00000000-0004-0000-0100-000023000000}"/>
    <hyperlink ref="A55" location="Reminders!A1" display="Pending Activity Acknowledgement" xr:uid="{00000000-0004-0000-0100-000024000000}"/>
    <hyperlink ref="A56" location="Reminders!A1" display="Pending Activity Confirmation" xr:uid="{00000000-0004-0000-0100-000025000000}"/>
    <hyperlink ref="A57" location="Reminders!A1" display="Pending Contract Note" xr:uid="{00000000-0004-0000-0100-000026000000}"/>
    <hyperlink ref="A58" location="Reminders!A1" display="Pending Exchange Confirmation" xr:uid="{00000000-0004-0000-0100-000027000000}"/>
    <hyperlink ref="A59" location="Reminders!A1" display="Pending Firm Order" xr:uid="{00000000-0004-0000-0100-000028000000}"/>
    <hyperlink ref="A60" location="Reminders!A1" display="Pending Fund Order" xr:uid="{00000000-0004-0000-0100-000029000000}"/>
    <hyperlink ref="A61" location="Reminders!A1" display="Pending Order Acknowledgement from Firm" xr:uid="{00000000-0004-0000-0100-00002A000000}"/>
    <hyperlink ref="A62" location="Reminders!A1" display="Pending Order Acknowledgement from Fund" xr:uid="{00000000-0004-0000-0100-00002B000000}"/>
    <hyperlink ref="A63" location="Reminders!A1" display="Pending Order Confirmation" xr:uid="{00000000-0004-0000-0100-00002C000000}"/>
    <hyperlink ref="A64" location="Reminders!A1" display="Pending Payment Acknowledgement" xr:uid="{00000000-0004-0000-0100-00002D000000}"/>
    <hyperlink ref="A65" location="Reminders!A1" display="Pending Position Schedule Request Acknowledgement" xr:uid="{00000000-0004-0000-0100-00002E000000}"/>
    <hyperlink ref="A66" location="Reminders!A1" display="Pending Prepaid Order" xr:uid="{00000000-0004-0000-0100-00002F000000}"/>
    <hyperlink ref="A67" location="Reminders!A1" display="Pending Prepaid Order Acknowledgement from Fund" xr:uid="{00000000-0004-0000-0100-000030000000}"/>
    <hyperlink ref="A68" location="Reminders!A1" display="Pending Prepaid Order Confirmation" xr:uid="{00000000-0004-0000-0100-000031000000}"/>
    <hyperlink ref="A69" location="Reminders!A1" display="Pending Registration" xr:uid="{00000000-0004-0000-0100-000032000000}"/>
    <hyperlink ref="A70" location="Reminders!A1" display="Pending Registration Acknowledgement" xr:uid="{00000000-0004-0000-0100-000033000000}"/>
    <hyperlink ref="A71" location="Reminders!A1" display="Pending Security Profile Request Acknowledgement" xr:uid="{00000000-0004-0000-0100-000034000000}"/>
    <hyperlink ref="A72" location="Position!A1" display="Position" xr:uid="{00000000-0004-0000-0100-000035000000}"/>
    <hyperlink ref="A73" location="'Security Request-Ackn-Reject'!A1" display="Position Schedule Request" xr:uid="{00000000-0004-0000-0100-000036000000}"/>
    <hyperlink ref="A74" location="'Security Request-Ackn-Reject'!A1" display="Position Schedule Request Acknowledgement" xr:uid="{00000000-0004-0000-0100-000037000000}"/>
    <hyperlink ref="A75" location="'Security Request-Ackn-Reject'!A1" display="Position Schedule Request Reject" xr:uid="{00000000-0004-0000-0100-000038000000}"/>
    <hyperlink ref="A76" location="Order!A1" display="Prepaid Firm Order" xr:uid="{00000000-0004-0000-0100-000039000000}"/>
    <hyperlink ref="A77" location="'Order w-Registration'!A1" display="Prepaid Firm Order with Registration" xr:uid="{00000000-0004-0000-0100-00003A000000}"/>
    <hyperlink ref="A78" location="'Order Correction-Confirmation'!A1" display="Prepaid Order Confirmation" xr:uid="{00000000-0004-0000-0100-00003B000000}"/>
    <hyperlink ref="A79" location="'Order Correction-Confirmation'!A1" display="Prepaid Order Correction" xr:uid="{00000000-0004-0000-0100-00003C000000}"/>
    <hyperlink ref="A80" location="'Acct. Registration-Maintenance'!A1" display="Registration" xr:uid="{00000000-0004-0000-0100-00003D000000}"/>
    <hyperlink ref="A81" location="'Registration-Activity Ackn Rej'!A1" display="Registration Acknowledgement" xr:uid="{00000000-0004-0000-0100-00003E000000}"/>
    <hyperlink ref="A82" location="'Registration-Activity Ackn Rej'!A1" display="Registration Reject" xr:uid="{00000000-0004-0000-0100-00003F000000}"/>
    <hyperlink ref="A83" location="'Security Announcement'!A1" display="Security Announcement" xr:uid="{00000000-0004-0000-0100-000040000000}"/>
    <hyperlink ref="A84" location="'Security Contact'!A1" display="Security Contact" xr:uid="{00000000-0004-0000-0100-000041000000}"/>
    <hyperlink ref="A85" location="'Security General Profile'!A1" display="Security General" xr:uid="{00000000-0004-0000-0100-000042000000}"/>
    <hyperlink ref="A86" location="'Security Request-Ackn-Reject'!A1" display="Security Profile Request" xr:uid="{00000000-0004-0000-0100-000043000000}"/>
    <hyperlink ref="A87" location="'Security Request-Ackn-Reject'!A1" display="Security Profile Request Acknowledgement" xr:uid="{00000000-0004-0000-0100-000044000000}"/>
    <hyperlink ref="A88" location="'Security Request-Ackn-Reject'!A1" display="Security Profile Request Reject" xr:uid="{00000000-0004-0000-0100-000045000000}"/>
    <hyperlink ref="A89" location="Reminders!A1" display="Security Subscription/Purchase End Date is about to Expire" xr:uid="{00000000-0004-0000-0100-000046000000}"/>
    <hyperlink ref="A90" location="'Settling Trade Detail'!A1" display="Settlement Detail" xr:uid="{00000000-0004-0000-0100-000047000000}"/>
    <hyperlink ref="A91" location="'Settlement Grand Total Trailer'!A1" display="Settlement Grand Total Trailer" xr:uid="{00000000-0004-0000-0100-000048000000}"/>
    <hyperlink ref="A92" location="'Settling Trade Trailer'!A1" display="Settlement Trailer" xr:uid="{00000000-0004-0000-0100-000049000000}"/>
    <hyperlink ref="A93" location="Reminders!A1" display="Tender Offer/Redemption End Date is about to Expire" xr:uid="{00000000-0004-0000-0100-00004A000000}"/>
    <hyperlink ref="A94" location="Valuation!A1" display="Valuation" xr:uid="{00000000-0004-0000-0100-00004B000000}"/>
    <hyperlink ref="A53" location="Reminders!A1" display="Pending  Account Transfer Acknowledgement" xr:uid="{00000000-0004-0000-0100-00004C000000}"/>
    <hyperlink ref="A52" location="Reminders!A1" display="Pending  Account Transfer " xr:uid="{00000000-0004-0000-0100-00004D000000}"/>
    <hyperlink ref="A6" location="'Account Transfer'!A1" display="Account Transfer" xr:uid="{00000000-0004-0000-0100-00004E000000}"/>
    <hyperlink ref="A15" location="'Transfer ConfirmationCorrection'!A1" display="Confirmation of Account Transfer" xr:uid="{00000000-0004-0000-0100-00004F000000}"/>
    <hyperlink ref="A28" location="'Transfer Ackn-Reject-Exit'!A1" display="Firm Exit of Account Transfer" xr:uid="{00000000-0004-0000-0100-000050000000}"/>
    <hyperlink ref="A33" location="'Transfer Ackn-Reject-Exit'!A1" display="Firm Reject of Account Transfer" xr:uid="{00000000-0004-0000-0100-000051000000}"/>
    <hyperlink ref="A35" location="'Transfer Ackn-Reject-Exit'!A1" display="Fund Account Transfer Acknowledgement" xr:uid="{00000000-0004-0000-0100-000052000000}"/>
    <hyperlink ref="A40" location="'Transfer Ackn-Reject-Exit'!A1" display="Fund Exit of Account Transfer" xr:uid="{00000000-0004-0000-0100-000053000000}"/>
    <hyperlink ref="A44" location="'Transfer Ackn-Reject-Exit'!A1" display="Fund Reject of Account Transfer" xr:uid="{00000000-0004-0000-0100-000054000000}"/>
    <hyperlink ref="A54" location="Reminders!A1" display="Pending Account Transfer Confirmation" xr:uid="{00000000-0004-0000-0100-000055000000}"/>
    <hyperlink ref="A22" location="'Electronic Document Manifest'!A1" display="Electronic Documentation Manifest" xr:uid="{00000000-0004-0000-0100-000056000000}"/>
    <hyperlink ref="A23" location="'Electronic Documentation'!Print_Titles" display="Electronic Documentation Accepted by Fund" xr:uid="{00000000-0004-0000-0100-000057000000}"/>
    <hyperlink ref="A18" location="'Transfer ConfirmationCorrection'!A1" display="Correction of Account Transfer" xr:uid="{00000000-0004-0000-0100-000058000000}"/>
    <hyperlink ref="A19" location="Document_Transfer_Acknowledgement___Reject" display="Document Transfer Acknowledgement" xr:uid="{D62A1842-57DF-47A9-B5A1-9F35B869380B}"/>
    <hyperlink ref="A20" location="Document_Transfer_Manifest" display="Document Transfer Manifest" xr:uid="{5DD775DD-E9BF-4C55-A996-0BFA3A729829}"/>
    <hyperlink ref="A21" location="Document_Transfer_Acknowledgement___Reject" display="Document Transfer Reject" xr:uid="{708FE1EE-B412-4F67-850A-485B772ECB11}"/>
    <hyperlink ref="A9" location="'Activity Distribution'!A1" display="Activity and Distribution" xr:uid="{B8425210-148F-4927-BB5A-E29AC6E695F8}"/>
  </hyperlinks>
  <printOptions gridLines="1"/>
  <pageMargins left="0.75" right="0.75" top="0.5" bottom="0.5" header="0.25" footer="0.25"/>
  <pageSetup paperSize="5" scale="93" fitToHeight="100" orientation="landscape" r:id="rId3"/>
  <headerFooter alignWithMargins="0">
    <oddFooter>&amp;L&amp;1#&amp;"Arial"&amp;10&amp;K737373DTCC Public (White)</oddFooter>
  </headerFooter>
  <ignoredErrors>
    <ignoredError sqref="C95:C96 C3:C94" numberStoredAsText="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36"/>
  <dimension ref="A1:L49"/>
  <sheetViews>
    <sheetView zoomScaleNormal="100" workbookViewId="0"/>
  </sheetViews>
  <sheetFormatPr defaultColWidth="9.140625" defaultRowHeight="12.75"/>
  <cols>
    <col min="1" max="1" width="26.7109375" style="3" customWidth="1"/>
    <col min="2" max="3" width="7.7109375" style="3" customWidth="1"/>
    <col min="4" max="4" width="9.140625" style="3" customWidth="1"/>
    <col min="5" max="5" width="7.7109375" style="3" customWidth="1"/>
    <col min="6" max="6" width="7.5703125" style="3" customWidth="1"/>
    <col min="7" max="7" width="46" style="3" customWidth="1"/>
    <col min="8" max="8" width="42.7109375" style="3" customWidth="1"/>
    <col min="9" max="9" width="6.5703125" style="3" customWidth="1"/>
    <col min="10" max="10" width="34.7109375" style="43" customWidth="1"/>
    <col min="11" max="16384" width="9.140625" style="3"/>
  </cols>
  <sheetData>
    <row r="1" spans="1:12" ht="18.75" customHeight="1">
      <c r="A1" s="64" t="s">
        <v>30</v>
      </c>
      <c r="B1" s="66" t="s">
        <v>47</v>
      </c>
    </row>
    <row r="2" spans="1:12" ht="25.5">
      <c r="A2" s="7" t="s">
        <v>363</v>
      </c>
      <c r="B2" s="7" t="s">
        <v>364</v>
      </c>
      <c r="C2" s="7" t="s">
        <v>365</v>
      </c>
      <c r="D2" s="7" t="s">
        <v>366</v>
      </c>
      <c r="E2" s="7" t="s">
        <v>367</v>
      </c>
      <c r="F2" s="7" t="s">
        <v>368</v>
      </c>
      <c r="G2" s="7" t="s">
        <v>369</v>
      </c>
      <c r="H2" s="7" t="s">
        <v>370</v>
      </c>
      <c r="I2" s="7" t="s">
        <v>371</v>
      </c>
      <c r="J2" s="7" t="s">
        <v>372</v>
      </c>
    </row>
    <row r="3" spans="1:12" s="4" customFormat="1" ht="12">
      <c r="A3" s="2" t="s">
        <v>373</v>
      </c>
      <c r="B3" s="2">
        <v>1</v>
      </c>
      <c r="C3" s="2">
        <f>$B3+$D3-1</f>
        <v>4</v>
      </c>
      <c r="D3" s="2">
        <v>4</v>
      </c>
      <c r="E3" s="2" t="s">
        <v>374</v>
      </c>
      <c r="F3" s="2" t="s">
        <v>375</v>
      </c>
      <c r="G3" s="2"/>
      <c r="H3" s="2"/>
      <c r="I3" s="10">
        <v>1</v>
      </c>
      <c r="J3" s="2" t="str">
        <f>VLOOKUP(I3,'NSCC Reject Reason Codes'!$A$3:$B$615,2,FALSE)</f>
        <v>Record Length missing/invalid</v>
      </c>
    </row>
    <row r="4" spans="1:12" s="4" customFormat="1" ht="24">
      <c r="A4" s="2" t="s">
        <v>51</v>
      </c>
      <c r="B4" s="2">
        <f>$C3+1</f>
        <v>5</v>
      </c>
      <c r="C4" s="2">
        <f t="shared" ref="C4:C12" si="0">$B4+$D4-1</f>
        <v>5</v>
      </c>
      <c r="D4" s="2">
        <v>1</v>
      </c>
      <c r="E4" s="2" t="s">
        <v>376</v>
      </c>
      <c r="F4" s="2" t="s">
        <v>375</v>
      </c>
      <c r="G4" s="2" t="s">
        <v>57</v>
      </c>
      <c r="H4" s="2"/>
      <c r="I4" s="10">
        <v>2</v>
      </c>
      <c r="J4" s="2" t="str">
        <f>VLOOKUP(I4,'NSCC Reject Reason Codes'!$A$3:$B$615,2,FALSE)</f>
        <v>Originator Type missing/invalid</v>
      </c>
    </row>
    <row r="5" spans="1:12" s="4" customFormat="1" ht="24">
      <c r="A5" s="2" t="s">
        <v>987</v>
      </c>
      <c r="B5" s="2">
        <f t="shared" ref="B5:B7" si="1">$C4+1</f>
        <v>6</v>
      </c>
      <c r="C5" s="2">
        <f t="shared" si="0"/>
        <v>13</v>
      </c>
      <c r="D5" s="2">
        <v>8</v>
      </c>
      <c r="E5" s="2" t="s">
        <v>376</v>
      </c>
      <c r="F5" s="2" t="s">
        <v>375</v>
      </c>
      <c r="H5" s="2" t="s">
        <v>1496</v>
      </c>
      <c r="I5" s="12">
        <v>3</v>
      </c>
      <c r="J5" s="2" t="str">
        <f>VLOOKUP(I5,'NSCC Reject Reason Codes'!$A$3:$B$615,2,FALSE)</f>
        <v>Firm Number missing/invalid</v>
      </c>
    </row>
    <row r="6" spans="1:12" s="4" customFormat="1" ht="12">
      <c r="A6" s="145" t="s">
        <v>380</v>
      </c>
      <c r="B6" s="2">
        <f t="shared" si="1"/>
        <v>14</v>
      </c>
      <c r="C6" s="2">
        <f t="shared" si="0"/>
        <v>21</v>
      </c>
      <c r="D6" s="2">
        <v>8</v>
      </c>
      <c r="E6" s="2" t="s">
        <v>376</v>
      </c>
      <c r="F6" s="2" t="s">
        <v>375</v>
      </c>
      <c r="H6" s="2" t="s">
        <v>381</v>
      </c>
      <c r="I6" s="12">
        <v>4</v>
      </c>
      <c r="J6" s="2" t="str">
        <f>VLOOKUP(I6,'NSCC Reject Reason Codes'!$A$3:$B$615,2,FALSE)</f>
        <v>Fund Number missing/invalid</v>
      </c>
    </row>
    <row r="7" spans="1:12" s="4" customFormat="1" ht="81.75" customHeight="1">
      <c r="A7" s="2" t="s">
        <v>382</v>
      </c>
      <c r="B7" s="2">
        <f t="shared" si="1"/>
        <v>22</v>
      </c>
      <c r="C7" s="2">
        <f>$B7+$D7-1</f>
        <v>24</v>
      </c>
      <c r="D7" s="2">
        <v>3</v>
      </c>
      <c r="E7" s="2" t="s">
        <v>376</v>
      </c>
      <c r="F7" s="2" t="s">
        <v>375</v>
      </c>
      <c r="G7" s="2" t="s">
        <v>2322</v>
      </c>
      <c r="H7" s="2"/>
      <c r="I7" s="12">
        <v>5</v>
      </c>
      <c r="J7" s="2" t="str">
        <f>VLOOKUP(I7,'NSCC Reject Reason Codes'!$A$3:$B$615,2,FALSE)</f>
        <v xml:space="preserve">Record Type missing/invalid  </v>
      </c>
    </row>
    <row r="8" spans="1:12" s="4" customFormat="1" ht="144">
      <c r="A8" s="2" t="s">
        <v>384</v>
      </c>
      <c r="B8" s="2">
        <f>$C7+1</f>
        <v>25</v>
      </c>
      <c r="C8" s="2">
        <f t="shared" si="0"/>
        <v>40</v>
      </c>
      <c r="D8" s="2">
        <v>16</v>
      </c>
      <c r="E8" s="2" t="s">
        <v>376</v>
      </c>
      <c r="F8" s="2" t="s">
        <v>458</v>
      </c>
      <c r="G8" s="2" t="s">
        <v>990</v>
      </c>
      <c r="H8" s="11" t="s">
        <v>2270</v>
      </c>
      <c r="I8" s="10">
        <v>6</v>
      </c>
      <c r="J8" s="2" t="str">
        <f>VLOOKUP(I8,'NSCC Reject Reason Codes'!$A$3:$B$615,2,FALSE)</f>
        <v xml:space="preserve">NSCC Security Issue Number missing/invalid </v>
      </c>
      <c r="K8" s="2"/>
    </row>
    <row r="9" spans="1:12" s="4" customFormat="1" ht="36">
      <c r="A9" s="2" t="s">
        <v>388</v>
      </c>
      <c r="B9" s="2">
        <f t="shared" ref="B9:B43" si="2">$C8+1</f>
        <v>41</v>
      </c>
      <c r="C9" s="2">
        <f>$B9+$D9-1</f>
        <v>43</v>
      </c>
      <c r="D9" s="2">
        <v>3</v>
      </c>
      <c r="E9" s="2" t="s">
        <v>376</v>
      </c>
      <c r="F9" s="2" t="s">
        <v>385</v>
      </c>
      <c r="H9" s="2" t="s">
        <v>2271</v>
      </c>
      <c r="I9" s="12">
        <v>343</v>
      </c>
      <c r="J9" s="2" t="str">
        <f>VLOOKUP(I9,'NSCC Reject Reason Codes'!$A$3:$B$615,2,FALSE)</f>
        <v xml:space="preserve">Sidepocket ID invalid </v>
      </c>
    </row>
    <row r="10" spans="1:12" s="4" customFormat="1" ht="24">
      <c r="A10" s="2" t="s">
        <v>391</v>
      </c>
      <c r="B10" s="2">
        <f t="shared" si="2"/>
        <v>44</v>
      </c>
      <c r="C10" s="2">
        <f t="shared" si="0"/>
        <v>51</v>
      </c>
      <c r="D10" s="2">
        <v>8</v>
      </c>
      <c r="E10" s="2" t="s">
        <v>376</v>
      </c>
      <c r="F10" s="2" t="s">
        <v>385</v>
      </c>
      <c r="G10" s="2" t="s">
        <v>392</v>
      </c>
      <c r="H10" s="2" t="s">
        <v>993</v>
      </c>
      <c r="I10" s="12">
        <v>346</v>
      </c>
      <c r="J10" s="2" t="str">
        <f>VLOOKUP(I10,'NSCC Reject Reason Codes'!$A$3:$B$615,2,FALSE)</f>
        <v xml:space="preserve">Share Class invalid </v>
      </c>
    </row>
    <row r="11" spans="1:12" s="4" customFormat="1" ht="60">
      <c r="A11" s="2" t="s">
        <v>994</v>
      </c>
      <c r="B11" s="2">
        <f>$C10+1</f>
        <v>52</v>
      </c>
      <c r="C11" s="2">
        <f t="shared" si="0"/>
        <v>52</v>
      </c>
      <c r="D11" s="2">
        <v>1</v>
      </c>
      <c r="E11" s="2" t="s">
        <v>376</v>
      </c>
      <c r="F11" s="2" t="s">
        <v>385</v>
      </c>
      <c r="G11" s="2" t="s">
        <v>995</v>
      </c>
      <c r="H11" s="2" t="s">
        <v>747</v>
      </c>
      <c r="I11" s="12">
        <v>7</v>
      </c>
      <c r="J11" s="2" t="str">
        <f>VLOOKUP(I11,'NSCC Reject Reason Codes'!$A$3:$B$615,2,FALSE)</f>
        <v>Security Identifier invalid</v>
      </c>
    </row>
    <row r="12" spans="1:12" s="4" customFormat="1" ht="36">
      <c r="A12" s="2" t="s">
        <v>996</v>
      </c>
      <c r="B12" s="2">
        <f t="shared" si="2"/>
        <v>53</v>
      </c>
      <c r="C12" s="2">
        <f t="shared" si="0"/>
        <v>64</v>
      </c>
      <c r="D12" s="2">
        <v>12</v>
      </c>
      <c r="E12" s="2" t="s">
        <v>376</v>
      </c>
      <c r="F12" s="2" t="s">
        <v>385</v>
      </c>
      <c r="G12" s="2" t="s">
        <v>1112</v>
      </c>
      <c r="H12" s="2" t="s">
        <v>747</v>
      </c>
      <c r="I12" s="12">
        <v>8</v>
      </c>
      <c r="J12" s="2" t="str">
        <f>VLOOKUP(I12,'NSCC Reject Reason Codes'!$A$3:$B$615,2,FALSE)</f>
        <v>Security Issue ID invalid</v>
      </c>
    </row>
    <row r="13" spans="1:12" s="4" customFormat="1" ht="192">
      <c r="A13" s="2" t="s">
        <v>866</v>
      </c>
      <c r="B13" s="2">
        <v>65</v>
      </c>
      <c r="C13" s="2">
        <f>$B13+$D13-1</f>
        <v>80</v>
      </c>
      <c r="D13" s="2">
        <v>16</v>
      </c>
      <c r="E13" s="2" t="s">
        <v>376</v>
      </c>
      <c r="F13" s="2" t="s">
        <v>1790</v>
      </c>
      <c r="G13" s="2" t="s">
        <v>2323</v>
      </c>
      <c r="H13" s="11" t="s">
        <v>2324</v>
      </c>
      <c r="I13" s="10">
        <v>508</v>
      </c>
      <c r="J13" s="2" t="str">
        <f>VLOOKUP(I13,'NSCC Reject Reason Codes'!$A$3:$B$615,2,FALSE)</f>
        <v>Series NSCC Security Issue Number missing/invalid</v>
      </c>
      <c r="K13" s="2"/>
      <c r="L13" s="2"/>
    </row>
    <row r="14" spans="1:12" s="4" customFormat="1" ht="12">
      <c r="A14" s="2" t="s">
        <v>503</v>
      </c>
      <c r="B14" s="2">
        <v>81</v>
      </c>
      <c r="C14" s="2">
        <f>$B14+$D14-1</f>
        <v>102</v>
      </c>
      <c r="D14" s="2">
        <v>22</v>
      </c>
      <c r="E14" s="4" t="s">
        <v>376</v>
      </c>
      <c r="F14" s="4" t="s">
        <v>375</v>
      </c>
      <c r="G14" s="4" t="s">
        <v>998</v>
      </c>
      <c r="I14" s="12"/>
      <c r="J14" s="2"/>
    </row>
    <row r="15" spans="1:12" s="4" customFormat="1" ht="84">
      <c r="A15" s="2" t="s">
        <v>413</v>
      </c>
      <c r="B15" s="2">
        <f t="shared" si="2"/>
        <v>103</v>
      </c>
      <c r="C15" s="2">
        <f t="shared" ref="C15:C21" si="3">$B15+$D15-1</f>
        <v>103</v>
      </c>
      <c r="D15" s="2">
        <v>1</v>
      </c>
      <c r="E15" s="4" t="s">
        <v>376</v>
      </c>
      <c r="F15" s="4" t="s">
        <v>375</v>
      </c>
      <c r="G15" s="2" t="s">
        <v>414</v>
      </c>
      <c r="I15" s="12">
        <v>14</v>
      </c>
      <c r="J15" s="2" t="str">
        <f>VLOOKUP(I15,'NSCC Reject Reason Codes'!$A$3:$B$615,2,FALSE)</f>
        <v>NSCC Reject Indicator invalid</v>
      </c>
    </row>
    <row r="16" spans="1:12" s="4" customFormat="1" ht="72">
      <c r="A16" s="2" t="s">
        <v>415</v>
      </c>
      <c r="B16" s="2">
        <f t="shared" si="2"/>
        <v>104</v>
      </c>
      <c r="C16" s="2">
        <f t="shared" si="3"/>
        <v>107</v>
      </c>
      <c r="D16" s="2">
        <v>4</v>
      </c>
      <c r="E16" s="4" t="s">
        <v>376</v>
      </c>
      <c r="F16" s="4" t="s">
        <v>375</v>
      </c>
      <c r="G16" s="2" t="s">
        <v>416</v>
      </c>
      <c r="I16" s="12">
        <v>15</v>
      </c>
      <c r="J16" s="2" t="str">
        <f>VLOOKUP(I16,'NSCC Reject Reason Codes'!$A$3:$B$615,2,FALSE)</f>
        <v>NSCC Reject Code invalid</v>
      </c>
    </row>
    <row r="17" spans="1:10" s="4" customFormat="1" ht="72">
      <c r="A17" s="2" t="s">
        <v>417</v>
      </c>
      <c r="B17" s="2">
        <f t="shared" si="2"/>
        <v>108</v>
      </c>
      <c r="C17" s="2">
        <f t="shared" si="3"/>
        <v>111</v>
      </c>
      <c r="D17" s="2">
        <v>4</v>
      </c>
      <c r="E17" s="4" t="s">
        <v>376</v>
      </c>
      <c r="F17" s="4" t="s">
        <v>375</v>
      </c>
      <c r="G17" s="2" t="s">
        <v>416</v>
      </c>
      <c r="I17" s="12">
        <v>15</v>
      </c>
      <c r="J17" s="2" t="str">
        <f>VLOOKUP(I17,'NSCC Reject Reason Codes'!$A$3:$B$615,2,FALSE)</f>
        <v>NSCC Reject Code invalid</v>
      </c>
    </row>
    <row r="18" spans="1:10" s="4" customFormat="1" ht="72">
      <c r="A18" s="2" t="s">
        <v>418</v>
      </c>
      <c r="B18" s="2">
        <f t="shared" si="2"/>
        <v>112</v>
      </c>
      <c r="C18" s="2">
        <f t="shared" si="3"/>
        <v>115</v>
      </c>
      <c r="D18" s="2">
        <v>4</v>
      </c>
      <c r="E18" s="4" t="s">
        <v>376</v>
      </c>
      <c r="F18" s="4" t="s">
        <v>375</v>
      </c>
      <c r="G18" s="2" t="s">
        <v>416</v>
      </c>
      <c r="I18" s="12">
        <v>15</v>
      </c>
      <c r="J18" s="2" t="str">
        <f>VLOOKUP(I18,'NSCC Reject Reason Codes'!$A$3:$B$615,2,FALSE)</f>
        <v>NSCC Reject Code invalid</v>
      </c>
    </row>
    <row r="19" spans="1:10" s="4" customFormat="1" ht="72">
      <c r="A19" s="2" t="s">
        <v>419</v>
      </c>
      <c r="B19" s="2">
        <f t="shared" si="2"/>
        <v>116</v>
      </c>
      <c r="C19" s="2">
        <f t="shared" si="3"/>
        <v>119</v>
      </c>
      <c r="D19" s="2">
        <v>4</v>
      </c>
      <c r="E19" s="4" t="s">
        <v>376</v>
      </c>
      <c r="F19" s="4" t="s">
        <v>375</v>
      </c>
      <c r="G19" s="2" t="s">
        <v>416</v>
      </c>
      <c r="I19" s="12">
        <v>15</v>
      </c>
      <c r="J19" s="2" t="str">
        <f>VLOOKUP(I19,'NSCC Reject Reason Codes'!$A$3:$B$615,2,FALSE)</f>
        <v>NSCC Reject Code invalid</v>
      </c>
    </row>
    <row r="20" spans="1:10" s="4" customFormat="1" ht="12">
      <c r="A20" s="2" t="s">
        <v>503</v>
      </c>
      <c r="B20" s="2">
        <f t="shared" si="2"/>
        <v>120</v>
      </c>
      <c r="C20" s="2">
        <f t="shared" si="3"/>
        <v>130</v>
      </c>
      <c r="D20" s="2">
        <v>11</v>
      </c>
      <c r="E20" s="4" t="s">
        <v>376</v>
      </c>
      <c r="F20" s="4" t="s">
        <v>375</v>
      </c>
      <c r="G20" s="2" t="s">
        <v>998</v>
      </c>
      <c r="I20" s="12"/>
      <c r="J20" s="2"/>
    </row>
    <row r="21" spans="1:10" s="4" customFormat="1" ht="36">
      <c r="A21" s="185" t="s">
        <v>2325</v>
      </c>
      <c r="B21" s="2">
        <f>$C20+1</f>
        <v>131</v>
      </c>
      <c r="C21" s="2">
        <f t="shared" si="3"/>
        <v>138</v>
      </c>
      <c r="D21" s="2">
        <v>8</v>
      </c>
      <c r="E21" s="2" t="s">
        <v>374</v>
      </c>
      <c r="F21" s="2" t="s">
        <v>2326</v>
      </c>
      <c r="G21" s="2" t="s">
        <v>2327</v>
      </c>
      <c r="H21" s="2" t="s">
        <v>2328</v>
      </c>
      <c r="I21" s="83">
        <v>559</v>
      </c>
      <c r="J21" s="2" t="str">
        <f>VLOOKUP(I21,'NSCC Reject Reason Codes'!$A$3:$B$615,2,FALSE)</f>
        <v>Anticipated Transfer Completion Date missing/invalid</v>
      </c>
    </row>
    <row r="22" spans="1:10" s="4" customFormat="1" ht="72">
      <c r="A22" s="2" t="s">
        <v>1113</v>
      </c>
      <c r="B22" s="2">
        <f t="shared" si="2"/>
        <v>139</v>
      </c>
      <c r="C22" s="2">
        <f>$B22+$D22-1</f>
        <v>158</v>
      </c>
      <c r="D22" s="2">
        <v>20</v>
      </c>
      <c r="E22" s="2" t="s">
        <v>376</v>
      </c>
      <c r="F22" s="2" t="s">
        <v>375</v>
      </c>
      <c r="G22" s="2" t="s">
        <v>2329</v>
      </c>
      <c r="H22" s="2" t="s">
        <v>1115</v>
      </c>
      <c r="I22" s="12">
        <v>9</v>
      </c>
      <c r="J22" s="2" t="str">
        <f>VLOOKUP(I22,'NSCC Reject Reason Codes'!$A$3:$B$615,2,FALSE)</f>
        <v>Control Number missing/invalid</v>
      </c>
    </row>
    <row r="23" spans="1:10" s="4" customFormat="1" ht="24">
      <c r="A23" s="2" t="s">
        <v>420</v>
      </c>
      <c r="B23" s="2">
        <f t="shared" si="2"/>
        <v>159</v>
      </c>
      <c r="C23" s="2">
        <f>$B23+$D23-1</f>
        <v>166</v>
      </c>
      <c r="D23" s="2">
        <v>8</v>
      </c>
      <c r="E23" s="2" t="s">
        <v>376</v>
      </c>
      <c r="F23" s="2" t="s">
        <v>375</v>
      </c>
      <c r="G23" s="2" t="s">
        <v>421</v>
      </c>
      <c r="H23" s="2" t="s">
        <v>422</v>
      </c>
      <c r="I23" s="10">
        <v>11</v>
      </c>
      <c r="J23" s="2" t="str">
        <f>VLOOKUP(I23,'NSCC Reject Reason Codes'!$A$3:$B$615,2,FALSE)</f>
        <v xml:space="preserve">Submission Date missing/invalid  </v>
      </c>
    </row>
    <row r="24" spans="1:10" s="4" customFormat="1" ht="36">
      <c r="A24" s="2" t="s">
        <v>423</v>
      </c>
      <c r="B24" s="2">
        <f t="shared" si="2"/>
        <v>167</v>
      </c>
      <c r="C24" s="2">
        <f t="shared" ref="C24:C37" si="4">$B24+$D24-1</f>
        <v>174</v>
      </c>
      <c r="D24" s="2">
        <v>8</v>
      </c>
      <c r="E24" s="2" t="s">
        <v>374</v>
      </c>
      <c r="F24" s="2" t="s">
        <v>375</v>
      </c>
      <c r="G24" s="2" t="s">
        <v>2275</v>
      </c>
      <c r="H24" s="2" t="s">
        <v>2276</v>
      </c>
      <c r="I24" s="12">
        <v>145</v>
      </c>
      <c r="J24" s="2" t="str">
        <f>VLOOKUP(I24,'NSCC Reject Reason Codes'!$A$3:$B$615,2,FALSE)</f>
        <v>Effective Date missing/invalid</v>
      </c>
    </row>
    <row r="25" spans="1:10" s="4" customFormat="1" ht="60">
      <c r="A25" s="2" t="s">
        <v>2283</v>
      </c>
      <c r="B25" s="2">
        <f t="shared" si="2"/>
        <v>175</v>
      </c>
      <c r="C25" s="2">
        <f>$B25+$D25-1</f>
        <v>176</v>
      </c>
      <c r="D25" s="2">
        <v>2</v>
      </c>
      <c r="E25" s="2" t="s">
        <v>376</v>
      </c>
      <c r="F25" s="2" t="s">
        <v>385</v>
      </c>
      <c r="G25" s="2" t="s">
        <v>2330</v>
      </c>
      <c r="H25" s="2" t="s">
        <v>2331</v>
      </c>
      <c r="I25" s="61">
        <v>562</v>
      </c>
      <c r="J25" s="2" t="str">
        <f>VLOOKUP(I25,'NSCC Reject Reason Codes'!$A$3:$B$615,2,FALSE)</f>
        <v>Transfer Type missing/invalid</v>
      </c>
    </row>
    <row r="26" spans="1:10" s="4" customFormat="1" ht="192">
      <c r="A26" s="2" t="s">
        <v>1142</v>
      </c>
      <c r="B26" s="2">
        <f t="shared" si="2"/>
        <v>177</v>
      </c>
      <c r="C26" s="2">
        <f>$B26+$D26-1</f>
        <v>192</v>
      </c>
      <c r="D26" s="2">
        <v>16</v>
      </c>
      <c r="E26" s="2" t="s">
        <v>374</v>
      </c>
      <c r="F26" s="2" t="s">
        <v>385</v>
      </c>
      <c r="G26" s="2" t="s">
        <v>2332</v>
      </c>
      <c r="H26" s="185" t="s">
        <v>2333</v>
      </c>
      <c r="I26" s="61">
        <v>21</v>
      </c>
      <c r="J26" s="2" t="str">
        <f>VLOOKUP(I26,'NSCC Reject Reason Codes'!$A$3:$B$615,2,FALSE)</f>
        <v>Dollar Amount missing/invalid</v>
      </c>
    </row>
    <row r="27" spans="1:10" s="4" customFormat="1" ht="221.45" customHeight="1">
      <c r="A27" s="2" t="s">
        <v>2334</v>
      </c>
      <c r="B27" s="2">
        <f t="shared" si="2"/>
        <v>193</v>
      </c>
      <c r="C27" s="2">
        <f t="shared" si="4"/>
        <v>193</v>
      </c>
      <c r="D27" s="2">
        <v>1</v>
      </c>
      <c r="E27" s="2" t="s">
        <v>376</v>
      </c>
      <c r="F27" s="2" t="s">
        <v>458</v>
      </c>
      <c r="G27" s="2" t="s">
        <v>2335</v>
      </c>
      <c r="H27" s="2" t="s">
        <v>2336</v>
      </c>
      <c r="I27" s="61">
        <v>566</v>
      </c>
      <c r="J27" s="2" t="str">
        <f>VLOOKUP(I27,'NSCC Reject Reason Codes'!$A$3:$B$615,2,FALSE)</f>
        <v>Process Flow Indicator missing/invalid</v>
      </c>
    </row>
    <row r="28" spans="1:10" s="4" customFormat="1" ht="12">
      <c r="A28" s="2" t="s">
        <v>503</v>
      </c>
      <c r="B28" s="2">
        <f t="shared" si="2"/>
        <v>194</v>
      </c>
      <c r="C28" s="2">
        <f t="shared" si="4"/>
        <v>213</v>
      </c>
      <c r="D28" s="2">
        <v>20</v>
      </c>
      <c r="E28" s="2" t="s">
        <v>376</v>
      </c>
      <c r="F28" s="2" t="s">
        <v>375</v>
      </c>
      <c r="G28" s="2"/>
      <c r="H28" s="2"/>
      <c r="I28" s="10"/>
      <c r="J28" s="2"/>
    </row>
    <row r="29" spans="1:10" s="4" customFormat="1" ht="60">
      <c r="A29" s="2" t="s">
        <v>2309</v>
      </c>
      <c r="B29" s="2">
        <f t="shared" si="2"/>
        <v>214</v>
      </c>
      <c r="C29" s="2">
        <f t="shared" si="4"/>
        <v>233</v>
      </c>
      <c r="D29" s="2">
        <v>20</v>
      </c>
      <c r="E29" s="2" t="s">
        <v>376</v>
      </c>
      <c r="F29" s="2" t="s">
        <v>385</v>
      </c>
      <c r="G29" s="2" t="s">
        <v>2337</v>
      </c>
      <c r="H29" s="2" t="s">
        <v>2338</v>
      </c>
      <c r="I29" s="61">
        <v>571</v>
      </c>
      <c r="J29" s="2" t="str">
        <f>VLOOKUP(I29,'NSCC Reject Reason Codes'!$A$3:$B$615,2,FALSE)</f>
        <v>Receiving Fund Account Number missing/invalid</v>
      </c>
    </row>
    <row r="30" spans="1:10" s="4" customFormat="1" ht="48">
      <c r="A30" s="2" t="s">
        <v>2311</v>
      </c>
      <c r="B30" s="2">
        <f t="shared" si="2"/>
        <v>234</v>
      </c>
      <c r="C30" s="2">
        <f t="shared" si="4"/>
        <v>249</v>
      </c>
      <c r="D30" s="2">
        <v>16</v>
      </c>
      <c r="E30" s="2" t="s">
        <v>374</v>
      </c>
      <c r="F30" s="2" t="s">
        <v>385</v>
      </c>
      <c r="G30" s="6" t="s">
        <v>2339</v>
      </c>
      <c r="H30" s="2" t="s">
        <v>2340</v>
      </c>
      <c r="I30" s="61">
        <v>572</v>
      </c>
      <c r="J30" s="2" t="str">
        <f>VLOOKUP(I30,'NSCC Reject Reason Codes'!$A$3:$B$615,2,FALSE)</f>
        <v>Receiving Closing Balance Amount invalid</v>
      </c>
    </row>
    <row r="31" spans="1:10" ht="60">
      <c r="A31" s="2" t="s">
        <v>2301</v>
      </c>
      <c r="B31" s="2">
        <f t="shared" si="2"/>
        <v>250</v>
      </c>
      <c r="C31" s="2">
        <f t="shared" si="4"/>
        <v>269</v>
      </c>
      <c r="D31" s="2">
        <v>20</v>
      </c>
      <c r="E31" s="2" t="s">
        <v>376</v>
      </c>
      <c r="F31" s="2" t="s">
        <v>385</v>
      </c>
      <c r="G31" s="2" t="s">
        <v>2341</v>
      </c>
      <c r="H31" s="2" t="s">
        <v>2338</v>
      </c>
      <c r="I31" s="61">
        <v>568</v>
      </c>
      <c r="J31" s="2" t="str">
        <f>VLOOKUP(I31,'NSCC Reject Reason Codes'!$A$3:$B$615,2,FALSE)</f>
        <v>Delivering Fund Account Number missing/invalid</v>
      </c>
    </row>
    <row r="32" spans="1:10" s="4" customFormat="1" ht="48">
      <c r="A32" s="2" t="s">
        <v>2304</v>
      </c>
      <c r="B32" s="2">
        <f t="shared" si="2"/>
        <v>270</v>
      </c>
      <c r="C32" s="2">
        <f t="shared" si="4"/>
        <v>285</v>
      </c>
      <c r="D32" s="2">
        <v>16</v>
      </c>
      <c r="E32" s="2" t="s">
        <v>374</v>
      </c>
      <c r="F32" s="2" t="s">
        <v>385</v>
      </c>
      <c r="G32" s="6" t="s">
        <v>2342</v>
      </c>
      <c r="H32" s="2" t="s">
        <v>2343</v>
      </c>
      <c r="I32" s="61">
        <v>569</v>
      </c>
      <c r="J32" s="2" t="str">
        <f>VLOOKUP(I32,'NSCC Reject Reason Codes'!$A$3:$B$615,2,FALSE)</f>
        <v>Delivering Closing balance Amount invalid</v>
      </c>
    </row>
    <row r="33" spans="1:10" s="4" customFormat="1" ht="216">
      <c r="A33" s="2" t="s">
        <v>1133</v>
      </c>
      <c r="B33" s="2">
        <f t="shared" si="2"/>
        <v>286</v>
      </c>
      <c r="C33" s="2">
        <f t="shared" si="4"/>
        <v>301</v>
      </c>
      <c r="D33" s="2">
        <v>16</v>
      </c>
      <c r="E33" s="2" t="s">
        <v>374</v>
      </c>
      <c r="F33" s="2" t="s">
        <v>385</v>
      </c>
      <c r="G33" s="54" t="s">
        <v>2344</v>
      </c>
      <c r="H33" s="2" t="s">
        <v>2345</v>
      </c>
      <c r="I33" s="61">
        <v>24</v>
      </c>
      <c r="J33" s="2" t="str">
        <f>VLOOKUP(I33,'NSCC Reject Reason Codes'!$A$3:$B$615,2,FALSE)</f>
        <v>Share Quantity missing/invalid</v>
      </c>
    </row>
    <row r="34" spans="1:10" ht="108">
      <c r="A34" s="2" t="s">
        <v>1547</v>
      </c>
      <c r="B34" s="2">
        <f t="shared" si="2"/>
        <v>302</v>
      </c>
      <c r="C34" s="2">
        <f t="shared" si="4"/>
        <v>303</v>
      </c>
      <c r="D34" s="2">
        <v>2</v>
      </c>
      <c r="E34" s="2" t="s">
        <v>376</v>
      </c>
      <c r="F34" s="2" t="s">
        <v>2346</v>
      </c>
      <c r="G34" s="2" t="s">
        <v>2347</v>
      </c>
      <c r="H34" s="2" t="s">
        <v>2348</v>
      </c>
      <c r="I34" s="12"/>
      <c r="J34" s="2"/>
    </row>
    <row r="35" spans="1:10" s="4" customFormat="1" ht="168">
      <c r="A35" s="2" t="s">
        <v>2286</v>
      </c>
      <c r="B35" s="2">
        <f t="shared" si="2"/>
        <v>304</v>
      </c>
      <c r="C35" s="2">
        <f t="shared" si="4"/>
        <v>305</v>
      </c>
      <c r="D35" s="2">
        <v>2</v>
      </c>
      <c r="E35" s="2" t="s">
        <v>376</v>
      </c>
      <c r="F35" s="2" t="s">
        <v>2346</v>
      </c>
      <c r="G35" s="2" t="s">
        <v>2349</v>
      </c>
      <c r="H35" s="2" t="s">
        <v>2288</v>
      </c>
      <c r="I35" s="61"/>
    </row>
    <row r="36" spans="1:10" s="4" customFormat="1" ht="264">
      <c r="A36" s="2" t="s">
        <v>1122</v>
      </c>
      <c r="B36" s="2">
        <f t="shared" si="2"/>
        <v>306</v>
      </c>
      <c r="C36" s="2">
        <f>$B36+$D36-1</f>
        <v>307</v>
      </c>
      <c r="D36" s="2">
        <v>2</v>
      </c>
      <c r="E36" s="2" t="s">
        <v>376</v>
      </c>
      <c r="F36" s="2" t="s">
        <v>2346</v>
      </c>
      <c r="G36" s="2" t="s">
        <v>2350</v>
      </c>
      <c r="H36" s="2" t="s">
        <v>2351</v>
      </c>
      <c r="I36" s="61"/>
      <c r="J36" s="2"/>
    </row>
    <row r="37" spans="1:10" s="4" customFormat="1" ht="132">
      <c r="A37" s="2" t="s">
        <v>2289</v>
      </c>
      <c r="B37" s="2">
        <f t="shared" si="2"/>
        <v>308</v>
      </c>
      <c r="C37" s="2">
        <f t="shared" si="4"/>
        <v>315</v>
      </c>
      <c r="D37" s="2">
        <v>8</v>
      </c>
      <c r="E37" s="2" t="s">
        <v>374</v>
      </c>
      <c r="F37" s="2" t="s">
        <v>2346</v>
      </c>
      <c r="G37" s="2" t="s">
        <v>2352</v>
      </c>
      <c r="H37" s="2" t="s">
        <v>2291</v>
      </c>
      <c r="I37" s="10"/>
      <c r="J37" s="2"/>
    </row>
    <row r="38" spans="1:10" s="4" customFormat="1" ht="132">
      <c r="A38" s="2" t="s">
        <v>2292</v>
      </c>
      <c r="B38" s="2">
        <f t="shared" si="2"/>
        <v>316</v>
      </c>
      <c r="C38" s="2">
        <f>$B38+$D38-1</f>
        <v>323</v>
      </c>
      <c r="D38" s="2">
        <v>8</v>
      </c>
      <c r="E38" s="2" t="s">
        <v>374</v>
      </c>
      <c r="F38" s="2" t="s">
        <v>2346</v>
      </c>
      <c r="G38" s="2" t="s">
        <v>2353</v>
      </c>
      <c r="H38" s="2" t="s">
        <v>2294</v>
      </c>
      <c r="I38" s="10"/>
      <c r="J38" s="2"/>
    </row>
    <row r="39" spans="1:10" s="4" customFormat="1" ht="108">
      <c r="A39" s="2" t="s">
        <v>2298</v>
      </c>
      <c r="B39" s="2">
        <f>$C38+1</f>
        <v>324</v>
      </c>
      <c r="C39" s="2">
        <f>$B39+$D39-1</f>
        <v>343</v>
      </c>
      <c r="D39" s="2">
        <v>20</v>
      </c>
      <c r="E39" s="2" t="s">
        <v>376</v>
      </c>
      <c r="F39" s="2" t="s">
        <v>2346</v>
      </c>
      <c r="G39" s="2" t="s">
        <v>2354</v>
      </c>
      <c r="H39" s="41" t="s">
        <v>2355</v>
      </c>
      <c r="I39" s="10"/>
      <c r="J39" s="10"/>
    </row>
    <row r="40" spans="1:10" s="4" customFormat="1" ht="96">
      <c r="A40" s="2" t="s">
        <v>2306</v>
      </c>
      <c r="B40" s="2">
        <f>$C39+1</f>
        <v>344</v>
      </c>
      <c r="C40" s="2">
        <f t="shared" ref="C40:C43" si="5">$B40+$D40-1</f>
        <v>363</v>
      </c>
      <c r="D40" s="2">
        <v>20</v>
      </c>
      <c r="E40" s="2" t="s">
        <v>376</v>
      </c>
      <c r="F40" s="2" t="s">
        <v>2346</v>
      </c>
      <c r="G40" s="2" t="s">
        <v>2354</v>
      </c>
      <c r="H40" s="41" t="s">
        <v>2356</v>
      </c>
      <c r="I40" s="10"/>
      <c r="J40" s="10"/>
    </row>
    <row r="41" spans="1:10" s="4" customFormat="1" ht="72">
      <c r="A41" s="2" t="s">
        <v>1572</v>
      </c>
      <c r="B41" s="2">
        <f>$C40+1</f>
        <v>364</v>
      </c>
      <c r="C41" s="2">
        <f t="shared" si="5"/>
        <v>364</v>
      </c>
      <c r="D41" s="2">
        <v>1</v>
      </c>
      <c r="E41" s="2" t="s">
        <v>376</v>
      </c>
      <c r="F41" s="2" t="s">
        <v>2346</v>
      </c>
      <c r="G41" s="54" t="s">
        <v>2354</v>
      </c>
      <c r="H41" s="2" t="s">
        <v>2316</v>
      </c>
      <c r="I41" s="10"/>
      <c r="J41" s="2"/>
    </row>
    <row r="42" spans="1:10" s="4" customFormat="1" ht="108">
      <c r="A42" s="2" t="s">
        <v>2357</v>
      </c>
      <c r="B42" s="2">
        <f>$C41+1</f>
        <v>365</v>
      </c>
      <c r="C42" s="2">
        <f t="shared" si="5"/>
        <v>399</v>
      </c>
      <c r="D42" s="2">
        <v>35</v>
      </c>
      <c r="E42" s="2" t="s">
        <v>2000</v>
      </c>
      <c r="F42" s="2" t="s">
        <v>2346</v>
      </c>
      <c r="G42" s="54" t="s">
        <v>2358</v>
      </c>
      <c r="H42" s="2" t="s">
        <v>2359</v>
      </c>
      <c r="I42" s="61"/>
      <c r="J42" s="2"/>
    </row>
    <row r="43" spans="1:10" s="4" customFormat="1" ht="96.75" thickBot="1">
      <c r="A43" s="2" t="s">
        <v>2320</v>
      </c>
      <c r="B43" s="2">
        <f t="shared" si="2"/>
        <v>400</v>
      </c>
      <c r="C43" s="2">
        <f t="shared" si="5"/>
        <v>434</v>
      </c>
      <c r="D43" s="2">
        <v>35</v>
      </c>
      <c r="E43" s="2" t="s">
        <v>376</v>
      </c>
      <c r="F43" s="2" t="s">
        <v>2346</v>
      </c>
      <c r="G43" s="54" t="s">
        <v>2360</v>
      </c>
      <c r="H43" s="2" t="s">
        <v>2361</v>
      </c>
      <c r="I43" s="10"/>
      <c r="J43" s="2"/>
    </row>
    <row r="44" spans="1:10" s="4" customFormat="1" ht="13.5" thickTop="1" thickBot="1">
      <c r="A44" s="167" t="s">
        <v>1886</v>
      </c>
      <c r="B44" s="168"/>
      <c r="C44" s="168"/>
      <c r="D44" s="168"/>
      <c r="E44" s="168"/>
      <c r="F44" s="168"/>
      <c r="G44" s="168"/>
      <c r="H44" s="168"/>
      <c r="I44" s="186"/>
      <c r="J44" s="169"/>
    </row>
    <row r="45" spans="1:10" s="4" customFormat="1" ht="24.75" thickTop="1">
      <c r="A45" s="2" t="s">
        <v>2074</v>
      </c>
      <c r="B45" s="2">
        <v>435</v>
      </c>
      <c r="C45" s="2">
        <f>$B45+$D45-1</f>
        <v>435</v>
      </c>
      <c r="D45" s="2">
        <v>1</v>
      </c>
      <c r="E45" s="4" t="s">
        <v>376</v>
      </c>
      <c r="F45" s="4" t="s">
        <v>458</v>
      </c>
      <c r="G45" s="2" t="s">
        <v>2362</v>
      </c>
      <c r="H45" s="2"/>
      <c r="I45" s="12">
        <v>59</v>
      </c>
      <c r="J45" s="2" t="str">
        <f>VLOOKUP(I45,'NSCC Reject Reason Codes'!$A$3:$B$615,2,FALSE)</f>
        <v>Fund/Firm  Reject Indicator missing/invalid</v>
      </c>
    </row>
    <row r="46" spans="1:10" s="4" customFormat="1" ht="24">
      <c r="A46" s="2" t="s">
        <v>2076</v>
      </c>
      <c r="B46" s="2">
        <f>$C45+1</f>
        <v>436</v>
      </c>
      <c r="C46" s="2">
        <f>$B46+$D46-1</f>
        <v>439</v>
      </c>
      <c r="D46" s="2">
        <v>4</v>
      </c>
      <c r="E46" s="4" t="s">
        <v>376</v>
      </c>
      <c r="F46" s="4" t="s">
        <v>458</v>
      </c>
      <c r="G46" s="2" t="s">
        <v>2363</v>
      </c>
      <c r="H46" s="32" t="s">
        <v>1487</v>
      </c>
      <c r="I46" s="12">
        <v>60</v>
      </c>
      <c r="J46" s="2" t="str">
        <f>VLOOKUP(I46,'NSCC Reject Reason Codes'!$A$3:$B$615,2,FALSE)</f>
        <v xml:space="preserve">Fund/Firm Reject Reason Code missing/invalid  </v>
      </c>
    </row>
    <row r="47" spans="1:10" s="4" customFormat="1" ht="24">
      <c r="A47" s="2" t="s">
        <v>2078</v>
      </c>
      <c r="B47" s="2">
        <f>$C46+1</f>
        <v>440</v>
      </c>
      <c r="C47" s="2">
        <f>$B47+$D47-1</f>
        <v>443</v>
      </c>
      <c r="D47" s="2">
        <v>4</v>
      </c>
      <c r="E47" s="4" t="s">
        <v>376</v>
      </c>
      <c r="F47" s="4" t="s">
        <v>385</v>
      </c>
      <c r="G47" s="2"/>
      <c r="H47" s="32" t="s">
        <v>1487</v>
      </c>
      <c r="I47" s="12">
        <v>60</v>
      </c>
      <c r="J47" s="2" t="str">
        <f>VLOOKUP(I47,'NSCC Reject Reason Codes'!$A$3:$B$615,2,FALSE)</f>
        <v xml:space="preserve">Fund/Firm Reject Reason Code missing/invalid  </v>
      </c>
    </row>
    <row r="48" spans="1:10" s="4" customFormat="1" ht="24">
      <c r="A48" s="2" t="s">
        <v>2079</v>
      </c>
      <c r="B48" s="2">
        <f>$C47+1</f>
        <v>444</v>
      </c>
      <c r="C48" s="2">
        <f>$B48+$D48-1</f>
        <v>447</v>
      </c>
      <c r="D48" s="2">
        <v>4</v>
      </c>
      <c r="E48" s="4" t="s">
        <v>376</v>
      </c>
      <c r="F48" s="4" t="s">
        <v>385</v>
      </c>
      <c r="G48" s="2"/>
      <c r="H48" s="32" t="s">
        <v>1487</v>
      </c>
      <c r="I48" s="12">
        <v>60</v>
      </c>
      <c r="J48" s="2" t="str">
        <f>VLOOKUP(I48,'NSCC Reject Reason Codes'!$A$3:$B$615,2,FALSE)</f>
        <v xml:space="preserve">Fund/Firm Reject Reason Code missing/invalid  </v>
      </c>
    </row>
    <row r="49" spans="1:10" s="4" customFormat="1" ht="24">
      <c r="A49" s="2" t="s">
        <v>2080</v>
      </c>
      <c r="B49" s="2">
        <f>$C48+1</f>
        <v>448</v>
      </c>
      <c r="C49" s="2">
        <f>$B49+$D49-1</f>
        <v>451</v>
      </c>
      <c r="D49" s="2">
        <v>4</v>
      </c>
      <c r="E49" s="4" t="s">
        <v>376</v>
      </c>
      <c r="F49" s="4" t="s">
        <v>385</v>
      </c>
      <c r="G49" s="2"/>
      <c r="H49" s="32" t="s">
        <v>1487</v>
      </c>
      <c r="I49" s="12">
        <v>60</v>
      </c>
      <c r="J49" s="2" t="str">
        <f>VLOOKUP(I49,'NSCC Reject Reason Codes'!$A$3:$B$615,2,FALSE)</f>
        <v xml:space="preserve">Fund/Firm Reject Reason Code missing/invalid  </v>
      </c>
    </row>
  </sheetData>
  <customSheetViews>
    <customSheetView guid="{02149C7A-8138-4D93-95DB-BA5C87F38634}" showPageBreaks="1">
      <selection activeCell="G7" sqref="G7"/>
      <pageMargins left="0" right="0" top="0" bottom="0" header="0" footer="0"/>
      <printOptions horizontalCentered="1" gridLines="1"/>
      <pageSetup scale="61" orientation="landscape" r:id="rId1"/>
      <headerFooter>
        <oddFooter>&amp;A&amp;RPage &amp;P</oddFooter>
      </headerFooter>
    </customSheetView>
  </customSheetViews>
  <hyperlinks>
    <hyperlink ref="B1" location="'Table of Contents'!A1" display="T.O.C" xr:uid="{00000000-0004-0000-1A00-000000000000}"/>
  </hyperlinks>
  <printOptions horizontalCentered="1" gridLines="1"/>
  <pageMargins left="0.7" right="0.7" top="0.75" bottom="0.75" header="0.3" footer="0.3"/>
  <pageSetup scale="60" orientation="landscape" r:id="rId2"/>
  <headerFooter>
    <oddFooter>&amp;A&amp;RPage &amp;P&amp;L&amp;1#&amp;"Arial"&amp;10&amp;K737373DTCC Public (White)</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37"/>
  <dimension ref="A1:J46"/>
  <sheetViews>
    <sheetView zoomScaleNormal="100" workbookViewId="0"/>
  </sheetViews>
  <sheetFormatPr defaultColWidth="9.140625" defaultRowHeight="12.75"/>
  <cols>
    <col min="1" max="1" width="27.7109375" style="3" customWidth="1"/>
    <col min="2" max="3" width="6.28515625" style="3" customWidth="1"/>
    <col min="4" max="4" width="6.7109375" style="3" customWidth="1"/>
    <col min="5" max="5" width="6.28515625" style="3" customWidth="1"/>
    <col min="6" max="6" width="7.85546875" style="3" bestFit="1" customWidth="1"/>
    <col min="7" max="7" width="45.5703125" style="3" customWidth="1"/>
    <col min="8" max="8" width="41" style="4" bestFit="1" customWidth="1"/>
    <col min="9" max="9" width="5.85546875" style="44" customWidth="1"/>
    <col min="10" max="10" width="27.28515625" style="43" customWidth="1"/>
    <col min="11" max="16384" width="9.140625" style="3"/>
  </cols>
  <sheetData>
    <row r="1" spans="1:10" ht="18.75" customHeight="1">
      <c r="A1" s="64" t="s">
        <v>31</v>
      </c>
      <c r="B1" s="66" t="s">
        <v>47</v>
      </c>
    </row>
    <row r="2" spans="1:10" s="14" customFormat="1" ht="30" customHeight="1">
      <c r="A2" s="42" t="s">
        <v>363</v>
      </c>
      <c r="B2" s="7" t="s">
        <v>364</v>
      </c>
      <c r="C2" s="7" t="s">
        <v>365</v>
      </c>
      <c r="D2" s="7" t="s">
        <v>366</v>
      </c>
      <c r="E2" s="7" t="s">
        <v>367</v>
      </c>
      <c r="F2" s="7" t="s">
        <v>1494</v>
      </c>
      <c r="G2" s="80" t="s">
        <v>369</v>
      </c>
      <c r="H2" s="8" t="s">
        <v>370</v>
      </c>
      <c r="I2" s="9" t="s">
        <v>371</v>
      </c>
      <c r="J2" s="7" t="s">
        <v>372</v>
      </c>
    </row>
    <row r="3" spans="1:10" s="4" customFormat="1" ht="12">
      <c r="A3" s="2" t="s">
        <v>373</v>
      </c>
      <c r="B3" s="2">
        <v>1</v>
      </c>
      <c r="C3" s="2">
        <f>$B3+$D3-1</f>
        <v>4</v>
      </c>
      <c r="D3" s="2">
        <v>4</v>
      </c>
      <c r="E3" s="2" t="s">
        <v>374</v>
      </c>
      <c r="F3" s="2" t="s">
        <v>410</v>
      </c>
      <c r="G3" s="26"/>
      <c r="H3" s="2"/>
      <c r="I3" s="10">
        <v>1</v>
      </c>
      <c r="J3" s="2" t="str">
        <f>VLOOKUP(I3,'NSCC Reject Reason Codes'!$A$3:$B$615,2,FALSE)</f>
        <v>Record Length missing/invalid</v>
      </c>
    </row>
    <row r="4" spans="1:10" s="4" customFormat="1" ht="27" customHeight="1">
      <c r="A4" s="2" t="s">
        <v>51</v>
      </c>
      <c r="B4" s="2">
        <f>$C3+1</f>
        <v>5</v>
      </c>
      <c r="C4" s="2">
        <f t="shared" ref="C4:C12" si="0">$B4+$D4-1</f>
        <v>5</v>
      </c>
      <c r="D4" s="2">
        <v>1</v>
      </c>
      <c r="E4" s="2" t="s">
        <v>376</v>
      </c>
      <c r="F4" s="2" t="s">
        <v>410</v>
      </c>
      <c r="G4" s="2" t="s">
        <v>57</v>
      </c>
      <c r="H4" s="2"/>
      <c r="I4" s="10">
        <v>2</v>
      </c>
      <c r="J4" s="2" t="str">
        <f>VLOOKUP(I4,'NSCC Reject Reason Codes'!$A$3:$B$615,2,FALSE)</f>
        <v>Originator Type missing/invalid</v>
      </c>
    </row>
    <row r="5" spans="1:10" s="4" customFormat="1" ht="24">
      <c r="A5" s="2" t="s">
        <v>987</v>
      </c>
      <c r="B5" s="2">
        <f t="shared" ref="B5:B46" si="1">$C4+1</f>
        <v>6</v>
      </c>
      <c r="C5" s="2">
        <f t="shared" si="0"/>
        <v>13</v>
      </c>
      <c r="D5" s="2">
        <v>8</v>
      </c>
      <c r="E5" s="2" t="s">
        <v>376</v>
      </c>
      <c r="F5" s="2" t="s">
        <v>410</v>
      </c>
      <c r="G5" s="2" t="s">
        <v>744</v>
      </c>
      <c r="H5" s="2" t="s">
        <v>1496</v>
      </c>
      <c r="I5" s="12">
        <v>3</v>
      </c>
      <c r="J5" s="2" t="str">
        <f>VLOOKUP(I5,'NSCC Reject Reason Codes'!$A$3:$B$615,2,FALSE)</f>
        <v>Firm Number missing/invalid</v>
      </c>
    </row>
    <row r="6" spans="1:10" s="4" customFormat="1" ht="12">
      <c r="A6" s="2" t="s">
        <v>380</v>
      </c>
      <c r="B6" s="2">
        <f t="shared" si="1"/>
        <v>14</v>
      </c>
      <c r="C6" s="2">
        <f t="shared" si="0"/>
        <v>21</v>
      </c>
      <c r="D6" s="2">
        <v>8</v>
      </c>
      <c r="E6" s="2" t="s">
        <v>376</v>
      </c>
      <c r="F6" s="2" t="s">
        <v>410</v>
      </c>
      <c r="G6" s="2" t="s">
        <v>744</v>
      </c>
      <c r="H6" s="2" t="s">
        <v>381</v>
      </c>
      <c r="I6" s="12">
        <v>4</v>
      </c>
      <c r="J6" s="2" t="str">
        <f>VLOOKUP(I6,'NSCC Reject Reason Codes'!$A$3:$B$615,2,FALSE)</f>
        <v>Fund Number missing/invalid</v>
      </c>
    </row>
    <row r="7" spans="1:10" s="4" customFormat="1" ht="30.75" customHeight="1">
      <c r="A7" s="2" t="s">
        <v>382</v>
      </c>
      <c r="B7" s="2">
        <f t="shared" si="1"/>
        <v>22</v>
      </c>
      <c r="C7" s="2">
        <f t="shared" si="0"/>
        <v>24</v>
      </c>
      <c r="D7" s="2">
        <v>3</v>
      </c>
      <c r="E7" s="2" t="s">
        <v>376</v>
      </c>
      <c r="F7" s="2" t="s">
        <v>410</v>
      </c>
      <c r="G7" s="2" t="s">
        <v>2364</v>
      </c>
      <c r="H7" s="2"/>
      <c r="I7" s="12">
        <v>5</v>
      </c>
      <c r="J7" s="2" t="str">
        <f>VLOOKUP(I7,'NSCC Reject Reason Codes'!$A$3:$B$615,2,FALSE)</f>
        <v xml:space="preserve">Record Type missing/invalid  </v>
      </c>
    </row>
    <row r="8" spans="1:10" s="4" customFormat="1" ht="156">
      <c r="A8" s="2" t="s">
        <v>384</v>
      </c>
      <c r="B8" s="2">
        <f t="shared" si="1"/>
        <v>25</v>
      </c>
      <c r="C8" s="2">
        <f t="shared" si="0"/>
        <v>40</v>
      </c>
      <c r="D8" s="2">
        <v>16</v>
      </c>
      <c r="E8" s="2" t="s">
        <v>1020</v>
      </c>
      <c r="F8" s="2" t="s">
        <v>1790</v>
      </c>
      <c r="G8" s="2" t="s">
        <v>990</v>
      </c>
      <c r="H8" s="11" t="s">
        <v>2270</v>
      </c>
      <c r="I8" s="12">
        <v>6</v>
      </c>
      <c r="J8" s="2" t="str">
        <f>VLOOKUP(I8,'NSCC Reject Reason Codes'!$A$3:$B$615,2,FALSE)</f>
        <v xml:space="preserve">NSCC Security Issue Number missing/invalid </v>
      </c>
    </row>
    <row r="9" spans="1:10" s="4" customFormat="1" ht="48">
      <c r="A9" s="2" t="s">
        <v>388</v>
      </c>
      <c r="B9" s="2">
        <f t="shared" si="1"/>
        <v>41</v>
      </c>
      <c r="C9" s="2">
        <f t="shared" si="0"/>
        <v>43</v>
      </c>
      <c r="D9" s="2">
        <v>3</v>
      </c>
      <c r="E9" s="2" t="s">
        <v>376</v>
      </c>
      <c r="F9" s="2" t="s">
        <v>433</v>
      </c>
      <c r="H9" s="2" t="s">
        <v>2271</v>
      </c>
      <c r="I9" s="12">
        <v>343</v>
      </c>
      <c r="J9" s="2" t="str">
        <f>VLOOKUP(I9,'NSCC Reject Reason Codes'!$A$3:$B$615,2,FALSE)</f>
        <v xml:space="preserve">Sidepocket ID invalid </v>
      </c>
    </row>
    <row r="10" spans="1:10" s="4" customFormat="1" ht="24">
      <c r="A10" s="2" t="s">
        <v>391</v>
      </c>
      <c r="B10" s="2">
        <f t="shared" si="1"/>
        <v>44</v>
      </c>
      <c r="C10" s="2">
        <f t="shared" si="0"/>
        <v>51</v>
      </c>
      <c r="D10" s="2">
        <v>8</v>
      </c>
      <c r="E10" s="2" t="s">
        <v>376</v>
      </c>
      <c r="F10" s="2" t="s">
        <v>385</v>
      </c>
      <c r="G10" s="2" t="s">
        <v>392</v>
      </c>
      <c r="H10" s="2" t="s">
        <v>993</v>
      </c>
      <c r="I10" s="12">
        <v>346</v>
      </c>
      <c r="J10" s="2" t="str">
        <f>VLOOKUP(I10,'NSCC Reject Reason Codes'!$A$3:$B$615,2,FALSE)</f>
        <v xml:space="preserve">Share Class invalid </v>
      </c>
    </row>
    <row r="11" spans="1:10" s="4" customFormat="1" ht="60">
      <c r="A11" s="2" t="s">
        <v>994</v>
      </c>
      <c r="B11" s="2">
        <f>$C10+1</f>
        <v>52</v>
      </c>
      <c r="C11" s="2">
        <f t="shared" si="0"/>
        <v>52</v>
      </c>
      <c r="D11" s="2">
        <v>1</v>
      </c>
      <c r="E11" s="2" t="s">
        <v>376</v>
      </c>
      <c r="F11" s="2" t="s">
        <v>385</v>
      </c>
      <c r="G11" s="2" t="s">
        <v>995</v>
      </c>
      <c r="H11" s="2" t="s">
        <v>747</v>
      </c>
      <c r="I11" s="12">
        <v>7</v>
      </c>
      <c r="J11" s="2" t="str">
        <f>VLOOKUP(I11,'NSCC Reject Reason Codes'!$A$3:$B$615,2,FALSE)</f>
        <v>Security Identifier invalid</v>
      </c>
    </row>
    <row r="12" spans="1:10" s="4" customFormat="1" ht="36">
      <c r="A12" s="2" t="s">
        <v>996</v>
      </c>
      <c r="B12" s="2">
        <f t="shared" si="1"/>
        <v>53</v>
      </c>
      <c r="C12" s="2">
        <f t="shared" si="0"/>
        <v>64</v>
      </c>
      <c r="D12" s="2">
        <v>12</v>
      </c>
      <c r="E12" s="2" t="s">
        <v>376</v>
      </c>
      <c r="F12" s="2" t="s">
        <v>385</v>
      </c>
      <c r="G12" s="2" t="s">
        <v>1112</v>
      </c>
      <c r="H12" s="2" t="s">
        <v>747</v>
      </c>
      <c r="I12" s="12">
        <v>8</v>
      </c>
      <c r="J12" s="2" t="str">
        <f>VLOOKUP(I12,'NSCC Reject Reason Codes'!$A$3:$B$615,2,FALSE)</f>
        <v>Security Issue ID invalid</v>
      </c>
    </row>
    <row r="13" spans="1:10" s="4" customFormat="1" ht="27.75" customHeight="1">
      <c r="A13" s="2" t="s">
        <v>503</v>
      </c>
      <c r="B13" s="2">
        <f>$C12+1</f>
        <v>65</v>
      </c>
      <c r="C13" s="2">
        <f>$B13+$D13-1</f>
        <v>102</v>
      </c>
      <c r="D13" s="2">
        <v>38</v>
      </c>
      <c r="E13" s="4" t="s">
        <v>376</v>
      </c>
      <c r="F13" s="4" t="s">
        <v>375</v>
      </c>
      <c r="G13" s="4" t="s">
        <v>998</v>
      </c>
      <c r="I13" s="12"/>
      <c r="J13" s="2"/>
    </row>
    <row r="14" spans="1:10" s="4" customFormat="1" ht="84">
      <c r="A14" s="2" t="s">
        <v>413</v>
      </c>
      <c r="B14" s="2">
        <f t="shared" si="1"/>
        <v>103</v>
      </c>
      <c r="C14" s="2">
        <f t="shared" ref="C14:C46" si="2">$B14+$D14-1</f>
        <v>103</v>
      </c>
      <c r="D14" s="2">
        <v>1</v>
      </c>
      <c r="E14" s="4" t="s">
        <v>376</v>
      </c>
      <c r="F14" s="4" t="s">
        <v>375</v>
      </c>
      <c r="G14" s="2" t="s">
        <v>414</v>
      </c>
      <c r="I14" s="12">
        <v>14</v>
      </c>
      <c r="J14" s="2" t="str">
        <f>VLOOKUP(I14,'NSCC Reject Reason Codes'!$A$3:$B$615,2,FALSE)</f>
        <v>NSCC Reject Indicator invalid</v>
      </c>
    </row>
    <row r="15" spans="1:10" s="4" customFormat="1" ht="72">
      <c r="A15" s="2" t="s">
        <v>415</v>
      </c>
      <c r="B15" s="2">
        <f t="shared" si="1"/>
        <v>104</v>
      </c>
      <c r="C15" s="2">
        <f t="shared" si="2"/>
        <v>107</v>
      </c>
      <c r="D15" s="2">
        <v>4</v>
      </c>
      <c r="E15" s="4" t="s">
        <v>376</v>
      </c>
      <c r="F15" s="4" t="s">
        <v>375</v>
      </c>
      <c r="G15" s="2" t="s">
        <v>416</v>
      </c>
      <c r="I15" s="12">
        <v>15</v>
      </c>
      <c r="J15" s="2" t="str">
        <f>VLOOKUP(I15,'NSCC Reject Reason Codes'!$A$3:$B$615,2,FALSE)</f>
        <v>NSCC Reject Code invalid</v>
      </c>
    </row>
    <row r="16" spans="1:10" s="4" customFormat="1" ht="72">
      <c r="A16" s="2" t="s">
        <v>417</v>
      </c>
      <c r="B16" s="2">
        <f t="shared" si="1"/>
        <v>108</v>
      </c>
      <c r="C16" s="2">
        <f t="shared" si="2"/>
        <v>111</v>
      </c>
      <c r="D16" s="2">
        <v>4</v>
      </c>
      <c r="E16" s="4" t="s">
        <v>376</v>
      </c>
      <c r="F16" s="4" t="s">
        <v>375</v>
      </c>
      <c r="G16" s="2" t="s">
        <v>416</v>
      </c>
      <c r="I16" s="12">
        <v>15</v>
      </c>
      <c r="J16" s="2" t="str">
        <f>VLOOKUP(I16,'NSCC Reject Reason Codes'!$A$3:$B$615,2,FALSE)</f>
        <v>NSCC Reject Code invalid</v>
      </c>
    </row>
    <row r="17" spans="1:10" s="4" customFormat="1" ht="72">
      <c r="A17" s="2" t="s">
        <v>418</v>
      </c>
      <c r="B17" s="2">
        <f t="shared" si="1"/>
        <v>112</v>
      </c>
      <c r="C17" s="2">
        <f t="shared" si="2"/>
        <v>115</v>
      </c>
      <c r="D17" s="2">
        <v>4</v>
      </c>
      <c r="E17" s="4" t="s">
        <v>376</v>
      </c>
      <c r="F17" s="4" t="s">
        <v>375</v>
      </c>
      <c r="G17" s="2" t="s">
        <v>416</v>
      </c>
      <c r="I17" s="12">
        <v>15</v>
      </c>
      <c r="J17" s="2" t="str">
        <f>VLOOKUP(I17,'NSCC Reject Reason Codes'!$A$3:$B$615,2,FALSE)</f>
        <v>NSCC Reject Code invalid</v>
      </c>
    </row>
    <row r="18" spans="1:10" s="4" customFormat="1" ht="72">
      <c r="A18" s="2" t="s">
        <v>419</v>
      </c>
      <c r="B18" s="2">
        <f t="shared" si="1"/>
        <v>116</v>
      </c>
      <c r="C18" s="2">
        <f t="shared" si="2"/>
        <v>119</v>
      </c>
      <c r="D18" s="2">
        <v>4</v>
      </c>
      <c r="E18" s="4" t="s">
        <v>376</v>
      </c>
      <c r="F18" s="4" t="s">
        <v>375</v>
      </c>
      <c r="G18" s="2" t="s">
        <v>416</v>
      </c>
      <c r="I18" s="12">
        <v>15</v>
      </c>
      <c r="J18" s="2" t="str">
        <f>VLOOKUP(I18,'NSCC Reject Reason Codes'!$A$3:$B$615,2,FALSE)</f>
        <v>NSCC Reject Code invalid</v>
      </c>
    </row>
    <row r="19" spans="1:10" s="4" customFormat="1" ht="12">
      <c r="A19" s="2" t="s">
        <v>503</v>
      </c>
      <c r="B19" s="2">
        <f>$C18+1</f>
        <v>120</v>
      </c>
      <c r="C19" s="2">
        <f t="shared" si="2"/>
        <v>127</v>
      </c>
      <c r="D19" s="2">
        <v>8</v>
      </c>
      <c r="E19" s="4" t="s">
        <v>376</v>
      </c>
      <c r="F19" s="4" t="s">
        <v>375</v>
      </c>
      <c r="G19" s="2" t="s">
        <v>998</v>
      </c>
      <c r="I19" s="12"/>
      <c r="J19" s="2"/>
    </row>
    <row r="20" spans="1:10" s="4" customFormat="1" ht="24">
      <c r="A20" s="52" t="s">
        <v>403</v>
      </c>
      <c r="B20" s="2">
        <f>$C19+1</f>
        <v>128</v>
      </c>
      <c r="C20" s="2">
        <f t="shared" ref="C20" si="3">$B20+$D20-1</f>
        <v>128</v>
      </c>
      <c r="D20" s="2">
        <v>1</v>
      </c>
      <c r="E20" s="2" t="s">
        <v>376</v>
      </c>
      <c r="F20" s="4" t="s">
        <v>375</v>
      </c>
      <c r="G20" s="2" t="s">
        <v>2365</v>
      </c>
      <c r="I20" s="12">
        <v>418</v>
      </c>
      <c r="J20" s="2" t="str">
        <f>VLOOKUP(I20,'NSCC Reject Reason Codes'!$A$3:$B$615,2,FALSE)</f>
        <v>Unitized Indicator missing/invalid</v>
      </c>
    </row>
    <row r="21" spans="1:10" s="4" customFormat="1" ht="168">
      <c r="A21" s="2" t="s">
        <v>1933</v>
      </c>
      <c r="B21" s="2">
        <f t="shared" si="1"/>
        <v>129</v>
      </c>
      <c r="C21" s="2">
        <f t="shared" si="2"/>
        <v>129</v>
      </c>
      <c r="D21" s="2">
        <v>1</v>
      </c>
      <c r="E21" s="4" t="s">
        <v>376</v>
      </c>
      <c r="F21" s="4" t="s">
        <v>458</v>
      </c>
      <c r="G21" s="2" t="s">
        <v>2366</v>
      </c>
      <c r="H21" s="2" t="s">
        <v>2367</v>
      </c>
      <c r="I21" s="187">
        <v>589</v>
      </c>
      <c r="J21" s="2" t="str">
        <f>VLOOKUP(I21,'NSCC Reject Reason Codes'!$A$3:$B$615,2,FALSE)</f>
        <v>Reconfirmation Indicator missing/invalid</v>
      </c>
    </row>
    <row r="22" spans="1:10" s="4" customFormat="1" ht="84">
      <c r="A22" s="2" t="s">
        <v>1539</v>
      </c>
      <c r="B22" s="2">
        <f t="shared" si="1"/>
        <v>130</v>
      </c>
      <c r="C22" s="2">
        <f>$B22+$D22-1</f>
        <v>130</v>
      </c>
      <c r="D22" s="2">
        <v>1</v>
      </c>
      <c r="E22" s="2" t="s">
        <v>376</v>
      </c>
      <c r="F22" s="2" t="s">
        <v>458</v>
      </c>
      <c r="G22" s="2" t="s">
        <v>2368</v>
      </c>
      <c r="H22" s="2"/>
      <c r="I22" s="12">
        <v>10</v>
      </c>
      <c r="J22" s="2" t="str">
        <f>VLOOKUP(I22,'NSCC Reject Reason Codes'!$A$3:$B$615,2,FALSE)</f>
        <v>Correction Indicator  missing/invalid</v>
      </c>
    </row>
    <row r="23" spans="1:10" s="4" customFormat="1" ht="192">
      <c r="A23" s="2" t="s">
        <v>866</v>
      </c>
      <c r="B23" s="2">
        <f t="shared" si="1"/>
        <v>131</v>
      </c>
      <c r="C23" s="2">
        <f t="shared" si="2"/>
        <v>146</v>
      </c>
      <c r="D23" s="2">
        <v>16</v>
      </c>
      <c r="E23" s="2" t="s">
        <v>376</v>
      </c>
      <c r="F23" s="2" t="s">
        <v>1790</v>
      </c>
      <c r="G23" s="2" t="s">
        <v>2323</v>
      </c>
      <c r="H23" s="11" t="s">
        <v>2324</v>
      </c>
      <c r="I23" s="10">
        <v>508</v>
      </c>
      <c r="J23" s="2" t="str">
        <f>VLOOKUP(I23,'NSCC Reject Reason Codes'!$A$3:$B$615,2,FALSE)</f>
        <v>Series NSCC Security Issue Number missing/invalid</v>
      </c>
    </row>
    <row r="24" spans="1:10" s="4" customFormat="1" ht="48">
      <c r="A24" s="2" t="s">
        <v>2369</v>
      </c>
      <c r="B24" s="2">
        <f t="shared" si="1"/>
        <v>147</v>
      </c>
      <c r="C24" s="2">
        <f t="shared" si="2"/>
        <v>154</v>
      </c>
      <c r="D24" s="2">
        <v>8</v>
      </c>
      <c r="E24" s="2" t="s">
        <v>374</v>
      </c>
      <c r="F24" s="2" t="s">
        <v>458</v>
      </c>
      <c r="G24" s="2" t="s">
        <v>2370</v>
      </c>
      <c r="H24" s="2" t="s">
        <v>2371</v>
      </c>
      <c r="I24" s="83">
        <v>574</v>
      </c>
      <c r="J24" s="2" t="str">
        <f>VLOOKUP(I24,'NSCC Reject Reason Codes'!$A$3:$B$615,2,FALSE)</f>
        <v>Transfer Completion Date missing/invalid</v>
      </c>
    </row>
    <row r="25" spans="1:10" s="4" customFormat="1" ht="84">
      <c r="A25" s="2" t="s">
        <v>1113</v>
      </c>
      <c r="B25" s="2">
        <f t="shared" si="1"/>
        <v>155</v>
      </c>
      <c r="C25" s="2">
        <f t="shared" si="2"/>
        <v>174</v>
      </c>
      <c r="D25" s="2">
        <v>20</v>
      </c>
      <c r="E25" s="2" t="s">
        <v>376</v>
      </c>
      <c r="F25" s="2" t="s">
        <v>410</v>
      </c>
      <c r="G25" s="2" t="s">
        <v>1498</v>
      </c>
      <c r="H25" s="2" t="s">
        <v>1115</v>
      </c>
      <c r="I25" s="12">
        <v>9</v>
      </c>
      <c r="J25" s="2" t="str">
        <f>VLOOKUP(I25,'NSCC Reject Reason Codes'!$A$3:$B$615,2,FALSE)</f>
        <v>Control Number missing/invalid</v>
      </c>
    </row>
    <row r="26" spans="1:10" s="4" customFormat="1" ht="54" customHeight="1">
      <c r="A26" s="2" t="s">
        <v>420</v>
      </c>
      <c r="B26" s="2">
        <f t="shared" si="1"/>
        <v>175</v>
      </c>
      <c r="C26" s="2">
        <f t="shared" si="2"/>
        <v>182</v>
      </c>
      <c r="D26" s="2">
        <v>8</v>
      </c>
      <c r="E26" s="2" t="s">
        <v>374</v>
      </c>
      <c r="F26" s="2" t="s">
        <v>375</v>
      </c>
      <c r="G26" s="2" t="s">
        <v>421</v>
      </c>
      <c r="H26" s="2" t="s">
        <v>422</v>
      </c>
      <c r="I26" s="10">
        <v>11</v>
      </c>
      <c r="J26" s="2" t="str">
        <f>VLOOKUP(I26,'NSCC Reject Reason Codes'!$A$3:$B$615,2,FALSE)</f>
        <v xml:space="preserve">Submission Date missing/invalid  </v>
      </c>
    </row>
    <row r="27" spans="1:10" s="4" customFormat="1" ht="36">
      <c r="A27" s="2" t="s">
        <v>423</v>
      </c>
      <c r="B27" s="2">
        <f t="shared" si="1"/>
        <v>183</v>
      </c>
      <c r="C27" s="2">
        <f t="shared" si="2"/>
        <v>190</v>
      </c>
      <c r="D27" s="2">
        <v>8</v>
      </c>
      <c r="E27" s="2" t="s">
        <v>374</v>
      </c>
      <c r="F27" s="2" t="s">
        <v>410</v>
      </c>
      <c r="G27" s="2" t="s">
        <v>2275</v>
      </c>
      <c r="H27" s="2" t="s">
        <v>2276</v>
      </c>
      <c r="I27" s="12">
        <v>145</v>
      </c>
      <c r="J27" s="2" t="str">
        <f>VLOOKUP(I27,'NSCC Reject Reason Codes'!$A$3:$B$615,2,FALSE)</f>
        <v>Effective Date missing/invalid</v>
      </c>
    </row>
    <row r="28" spans="1:10" s="4" customFormat="1" ht="72">
      <c r="A28" s="2" t="s">
        <v>1142</v>
      </c>
      <c r="B28" s="2">
        <f t="shared" si="1"/>
        <v>191</v>
      </c>
      <c r="C28" s="2">
        <v>206</v>
      </c>
      <c r="D28" s="2">
        <v>16</v>
      </c>
      <c r="E28" s="2" t="s">
        <v>374</v>
      </c>
      <c r="F28" s="2" t="s">
        <v>458</v>
      </c>
      <c r="G28" s="2" t="s">
        <v>2372</v>
      </c>
      <c r="H28" s="2" t="s">
        <v>2278</v>
      </c>
      <c r="I28" s="10">
        <v>21</v>
      </c>
      <c r="J28" s="2" t="str">
        <f>VLOOKUP(I28,'NSCC Reject Reason Codes'!$A$3:$B$615,2,FALSE)</f>
        <v>Dollar Amount missing/invalid</v>
      </c>
    </row>
    <row r="29" spans="1:10" s="4" customFormat="1" ht="276">
      <c r="A29" s="2" t="s">
        <v>1122</v>
      </c>
      <c r="B29" s="2">
        <f t="shared" si="1"/>
        <v>207</v>
      </c>
      <c r="C29" s="2">
        <f t="shared" si="2"/>
        <v>208</v>
      </c>
      <c r="D29" s="2">
        <v>2</v>
      </c>
      <c r="E29" s="2" t="s">
        <v>376</v>
      </c>
      <c r="F29" s="2" t="s">
        <v>385</v>
      </c>
      <c r="G29" s="2" t="s">
        <v>2373</v>
      </c>
      <c r="H29" s="2" t="s">
        <v>2374</v>
      </c>
      <c r="I29" s="61">
        <v>144</v>
      </c>
      <c r="J29" s="2" t="str">
        <f>VLOOKUP(I29,'NSCC Reject Reason Codes'!$A$3:$B$615,2,FALSE)</f>
        <v>Transaction Type missing/invalid</v>
      </c>
    </row>
    <row r="30" spans="1:10" s="4" customFormat="1" ht="134.44999999999999" customHeight="1">
      <c r="A30" s="2" t="s">
        <v>1547</v>
      </c>
      <c r="B30" s="2">
        <f t="shared" si="1"/>
        <v>209</v>
      </c>
      <c r="C30" s="2">
        <f t="shared" si="2"/>
        <v>210</v>
      </c>
      <c r="D30" s="2">
        <v>2</v>
      </c>
      <c r="E30" s="2" t="s">
        <v>376</v>
      </c>
      <c r="F30" s="2" t="s">
        <v>385</v>
      </c>
      <c r="G30" s="2" t="s">
        <v>2281</v>
      </c>
      <c r="H30" s="2" t="s">
        <v>2375</v>
      </c>
      <c r="I30" s="10">
        <v>16</v>
      </c>
      <c r="J30" s="2" t="str">
        <f>VLOOKUP(I30,'NSCC Reject Reason Codes'!$A$3:$B$615,2,FALSE)</f>
        <v>Transaction Code missing/invalid</v>
      </c>
    </row>
    <row r="31" spans="1:10" s="4" customFormat="1" ht="70.5" customHeight="1">
      <c r="A31" s="2" t="s">
        <v>2283</v>
      </c>
      <c r="B31" s="2">
        <f t="shared" si="1"/>
        <v>211</v>
      </c>
      <c r="C31" s="2">
        <f t="shared" si="2"/>
        <v>212</v>
      </c>
      <c r="D31" s="2">
        <v>2</v>
      </c>
      <c r="E31" s="2" t="s">
        <v>376</v>
      </c>
      <c r="F31" s="2" t="s">
        <v>458</v>
      </c>
      <c r="G31" s="2" t="s">
        <v>2376</v>
      </c>
      <c r="H31" s="2" t="s">
        <v>2331</v>
      </c>
      <c r="I31" s="61">
        <v>562</v>
      </c>
      <c r="J31" s="2" t="str">
        <f>VLOOKUP(I31,'NSCC Reject Reason Codes'!$A$3:$B$615,2,FALSE)</f>
        <v>Transfer Type missing/invalid</v>
      </c>
    </row>
    <row r="32" spans="1:10" s="4" customFormat="1" ht="120">
      <c r="A32" s="2" t="s">
        <v>2286</v>
      </c>
      <c r="B32" s="2">
        <f t="shared" si="1"/>
        <v>213</v>
      </c>
      <c r="C32" s="2">
        <f t="shared" si="2"/>
        <v>214</v>
      </c>
      <c r="D32" s="2">
        <v>2</v>
      </c>
      <c r="E32" s="2" t="s">
        <v>376</v>
      </c>
      <c r="F32" s="2" t="s">
        <v>385</v>
      </c>
      <c r="G32" s="2" t="s">
        <v>2377</v>
      </c>
      <c r="H32" s="2" t="s">
        <v>2288</v>
      </c>
      <c r="I32" s="61">
        <v>563</v>
      </c>
      <c r="J32" s="2" t="str">
        <f>VLOOKUP(I32,'NSCC Reject Reason Codes'!$A$3:$B$615,2,FALSE)</f>
        <v>Transfer Reason Code invalid</v>
      </c>
    </row>
    <row r="33" spans="1:10" s="4" customFormat="1" ht="48">
      <c r="A33" s="2" t="s">
        <v>2289</v>
      </c>
      <c r="B33" s="2">
        <f t="shared" si="1"/>
        <v>215</v>
      </c>
      <c r="C33" s="2">
        <f t="shared" si="2"/>
        <v>222</v>
      </c>
      <c r="D33" s="2">
        <v>8</v>
      </c>
      <c r="E33" s="2" t="s">
        <v>374</v>
      </c>
      <c r="F33" s="2" t="s">
        <v>458</v>
      </c>
      <c r="G33" s="2" t="s">
        <v>2290</v>
      </c>
      <c r="H33" s="2" t="s">
        <v>2291</v>
      </c>
      <c r="I33" s="61">
        <v>564</v>
      </c>
      <c r="J33" s="2" t="str">
        <f>VLOOKUP(I33,'NSCC Reject Reason Codes'!$A$3:$B$615,2,FALSE)</f>
        <v>Date of Death missing/invalid</v>
      </c>
    </row>
    <row r="34" spans="1:10" s="4" customFormat="1" ht="48">
      <c r="A34" s="2" t="s">
        <v>2292</v>
      </c>
      <c r="B34" s="2">
        <f t="shared" si="1"/>
        <v>223</v>
      </c>
      <c r="C34" s="2">
        <f t="shared" si="2"/>
        <v>230</v>
      </c>
      <c r="D34" s="2">
        <v>8</v>
      </c>
      <c r="E34" s="2" t="s">
        <v>374</v>
      </c>
      <c r="F34" s="2" t="s">
        <v>458</v>
      </c>
      <c r="G34" s="2" t="s">
        <v>2293</v>
      </c>
      <c r="H34" s="2" t="s">
        <v>2294</v>
      </c>
      <c r="I34" s="61">
        <v>565</v>
      </c>
      <c r="J34" s="2" t="str">
        <f>VLOOKUP(I34,'NSCC Reject Reason Codes'!$A$3:$B$615,2,FALSE)</f>
        <v>Date of Gift missing/invalid</v>
      </c>
    </row>
    <row r="35" spans="1:10" s="4" customFormat="1" ht="96">
      <c r="A35" s="52" t="s">
        <v>1604</v>
      </c>
      <c r="B35" s="2">
        <f t="shared" si="1"/>
        <v>231</v>
      </c>
      <c r="C35" s="2">
        <f t="shared" si="2"/>
        <v>231</v>
      </c>
      <c r="D35" s="2">
        <v>1</v>
      </c>
      <c r="E35" s="4" t="s">
        <v>376</v>
      </c>
      <c r="F35" s="4" t="s">
        <v>458</v>
      </c>
      <c r="G35" s="2" t="s">
        <v>2378</v>
      </c>
      <c r="H35" s="2" t="s">
        <v>1606</v>
      </c>
      <c r="I35" s="187">
        <v>161</v>
      </c>
      <c r="J35" s="2" t="str">
        <f>VLOOKUP(I35,'NSCC Reject Reason Codes'!$A$3:$B$615,2,FALSE)</f>
        <v>Trading Model missing/invalid</v>
      </c>
    </row>
    <row r="36" spans="1:10" s="4" customFormat="1" ht="24">
      <c r="A36" s="2" t="s">
        <v>2295</v>
      </c>
      <c r="B36" s="2">
        <f t="shared" si="1"/>
        <v>232</v>
      </c>
      <c r="C36" s="2">
        <f t="shared" si="2"/>
        <v>251</v>
      </c>
      <c r="D36" s="2">
        <v>20</v>
      </c>
      <c r="E36" s="2" t="s">
        <v>376</v>
      </c>
      <c r="F36" s="2" t="s">
        <v>385</v>
      </c>
      <c r="G36" s="2" t="s">
        <v>2296</v>
      </c>
      <c r="H36" s="2" t="s">
        <v>2297</v>
      </c>
      <c r="I36" s="10">
        <v>635</v>
      </c>
      <c r="J36" s="2" t="str">
        <f>VLOOKUP(I36,'NSCC Reject Reason Codes'!$A$3:$B$615,2,FALSE)</f>
        <v>ACATS Related Control Number invalid</v>
      </c>
    </row>
    <row r="37" spans="1:10" s="4" customFormat="1" ht="108">
      <c r="A37" s="2" t="s">
        <v>2298</v>
      </c>
      <c r="B37" s="2">
        <f t="shared" si="1"/>
        <v>252</v>
      </c>
      <c r="C37" s="2">
        <f t="shared" si="2"/>
        <v>271</v>
      </c>
      <c r="D37" s="2">
        <v>20</v>
      </c>
      <c r="E37" s="2" t="s">
        <v>376</v>
      </c>
      <c r="F37" s="2" t="s">
        <v>1790</v>
      </c>
      <c r="G37" s="185" t="s">
        <v>2299</v>
      </c>
      <c r="H37" s="41" t="s">
        <v>2379</v>
      </c>
      <c r="I37" s="61">
        <v>567</v>
      </c>
      <c r="J37" s="2" t="str">
        <f>VLOOKUP(I37,'NSCC Reject Reason Codes'!$A$3:$B$615,2,FALSE)</f>
        <v>Delivering Firm Account Number missing/invalid</v>
      </c>
    </row>
    <row r="38" spans="1:10" s="4" customFormat="1" ht="43.5" customHeight="1">
      <c r="A38" s="2" t="s">
        <v>2301</v>
      </c>
      <c r="B38" s="2">
        <f t="shared" si="1"/>
        <v>272</v>
      </c>
      <c r="C38" s="2">
        <f t="shared" si="2"/>
        <v>291</v>
      </c>
      <c r="D38" s="2">
        <v>20</v>
      </c>
      <c r="E38" s="2" t="s">
        <v>376</v>
      </c>
      <c r="F38" s="2" t="s">
        <v>1790</v>
      </c>
      <c r="G38" s="2" t="s">
        <v>2380</v>
      </c>
      <c r="H38" s="2" t="s">
        <v>2338</v>
      </c>
      <c r="I38" s="61">
        <v>568</v>
      </c>
      <c r="J38" s="2" t="str">
        <f>VLOOKUP(I38,'NSCC Reject Reason Codes'!$A$3:$B$615,2,FALSE)</f>
        <v>Delivering Fund Account Number missing/invalid</v>
      </c>
    </row>
    <row r="39" spans="1:10" s="4" customFormat="1" ht="24">
      <c r="A39" s="2" t="s">
        <v>2304</v>
      </c>
      <c r="B39" s="2">
        <f t="shared" si="1"/>
        <v>292</v>
      </c>
      <c r="C39" s="2">
        <f t="shared" si="2"/>
        <v>307</v>
      </c>
      <c r="D39" s="2">
        <v>16</v>
      </c>
      <c r="E39" s="2" t="s">
        <v>374</v>
      </c>
      <c r="F39" s="2" t="s">
        <v>433</v>
      </c>
      <c r="G39" s="6" t="s">
        <v>465</v>
      </c>
      <c r="H39" s="2" t="s">
        <v>2305</v>
      </c>
      <c r="I39" s="61">
        <v>569</v>
      </c>
      <c r="J39" s="2" t="str">
        <f>VLOOKUP(I39,'NSCC Reject Reason Codes'!$A$3:$B$615,2,FALSE)</f>
        <v>Delivering Closing balance Amount invalid</v>
      </c>
    </row>
    <row r="40" spans="1:10" s="4" customFormat="1" ht="96">
      <c r="A40" s="2" t="s">
        <v>2306</v>
      </c>
      <c r="B40" s="2">
        <f t="shared" si="1"/>
        <v>308</v>
      </c>
      <c r="C40" s="2">
        <f t="shared" si="2"/>
        <v>327</v>
      </c>
      <c r="D40" s="2">
        <v>20</v>
      </c>
      <c r="E40" s="2" t="s">
        <v>376</v>
      </c>
      <c r="F40" s="2" t="s">
        <v>1790</v>
      </c>
      <c r="G40" s="2" t="s">
        <v>2307</v>
      </c>
      <c r="H40" s="41" t="s">
        <v>2356</v>
      </c>
      <c r="I40" s="61">
        <v>570</v>
      </c>
      <c r="J40" s="2" t="str">
        <f>VLOOKUP(I40,'NSCC Reject Reason Codes'!$A$3:$B$615,2,FALSE)</f>
        <v>Receiving Firm Account Number missing/invalid</v>
      </c>
    </row>
    <row r="41" spans="1:10" s="4" customFormat="1" ht="72">
      <c r="A41" s="2" t="s">
        <v>2309</v>
      </c>
      <c r="B41" s="2">
        <f t="shared" si="1"/>
        <v>328</v>
      </c>
      <c r="C41" s="2">
        <f t="shared" si="2"/>
        <v>347</v>
      </c>
      <c r="D41" s="2">
        <v>20</v>
      </c>
      <c r="E41" s="2" t="s">
        <v>376</v>
      </c>
      <c r="F41" s="2" t="s">
        <v>1790</v>
      </c>
      <c r="G41" s="2" t="s">
        <v>2381</v>
      </c>
      <c r="H41" s="11" t="s">
        <v>2382</v>
      </c>
      <c r="I41" s="61">
        <v>571</v>
      </c>
      <c r="J41" s="2" t="str">
        <f>VLOOKUP(I41,'NSCC Reject Reason Codes'!$A$3:$B$615,2,FALSE)</f>
        <v>Receiving Fund Account Number missing/invalid</v>
      </c>
    </row>
    <row r="42" spans="1:10" s="4" customFormat="1" ht="24">
      <c r="A42" s="2" t="s">
        <v>2311</v>
      </c>
      <c r="B42" s="2">
        <f t="shared" si="1"/>
        <v>348</v>
      </c>
      <c r="C42" s="2">
        <f t="shared" si="2"/>
        <v>363</v>
      </c>
      <c r="D42" s="2">
        <v>16</v>
      </c>
      <c r="E42" s="2" t="s">
        <v>374</v>
      </c>
      <c r="F42" s="2" t="s">
        <v>433</v>
      </c>
      <c r="G42" s="17" t="s">
        <v>465</v>
      </c>
      <c r="H42" s="2" t="s">
        <v>2312</v>
      </c>
      <c r="I42" s="61">
        <v>572</v>
      </c>
      <c r="J42" s="2" t="str">
        <f>VLOOKUP(I42,'NSCC Reject Reason Codes'!$A$3:$B$615,2,FALSE)</f>
        <v>Receiving Closing Balance Amount invalid</v>
      </c>
    </row>
    <row r="43" spans="1:10" s="4" customFormat="1" ht="72">
      <c r="A43" s="2" t="s">
        <v>1133</v>
      </c>
      <c r="B43" s="2">
        <f t="shared" si="1"/>
        <v>364</v>
      </c>
      <c r="C43" s="2">
        <f t="shared" si="2"/>
        <v>379</v>
      </c>
      <c r="D43" s="2">
        <v>16</v>
      </c>
      <c r="E43" s="2" t="s">
        <v>374</v>
      </c>
      <c r="F43" s="2" t="s">
        <v>458</v>
      </c>
      <c r="G43" s="54" t="s">
        <v>2313</v>
      </c>
      <c r="H43" s="2" t="s">
        <v>2314</v>
      </c>
      <c r="I43" s="10">
        <v>24</v>
      </c>
      <c r="J43" s="2" t="str">
        <f>VLOOKUP(I43,'NSCC Reject Reason Codes'!$A$3:$B$615,2,FALSE)</f>
        <v>Share Quantity missing/invalid</v>
      </c>
    </row>
    <row r="44" spans="1:10" s="4" customFormat="1" ht="108">
      <c r="A44" s="2" t="s">
        <v>1572</v>
      </c>
      <c r="B44" s="2">
        <f t="shared" si="1"/>
        <v>380</v>
      </c>
      <c r="C44" s="2">
        <f t="shared" si="2"/>
        <v>380</v>
      </c>
      <c r="D44" s="2">
        <v>1</v>
      </c>
      <c r="E44" s="2" t="s">
        <v>376</v>
      </c>
      <c r="F44" s="2" t="s">
        <v>458</v>
      </c>
      <c r="G44" s="2" t="s">
        <v>2383</v>
      </c>
      <c r="H44" s="2" t="s">
        <v>2316</v>
      </c>
      <c r="I44" s="10">
        <v>31</v>
      </c>
      <c r="J44" s="2" t="str">
        <f>VLOOKUP(I44,'NSCC Reject Reason Codes'!$A$3:$B$615,2,FALSE)</f>
        <v>RIA/RR Indicator missing/invalid</v>
      </c>
    </row>
    <row r="45" spans="1:10" s="4" customFormat="1" ht="96">
      <c r="A45" s="185" t="s">
        <v>2317</v>
      </c>
      <c r="B45" s="2">
        <f t="shared" si="1"/>
        <v>381</v>
      </c>
      <c r="C45" s="2">
        <f t="shared" si="2"/>
        <v>415</v>
      </c>
      <c r="D45" s="2">
        <v>35</v>
      </c>
      <c r="E45" s="2" t="s">
        <v>2000</v>
      </c>
      <c r="F45" s="2" t="s">
        <v>458</v>
      </c>
      <c r="G45" s="2" t="s">
        <v>2384</v>
      </c>
      <c r="H45" s="2" t="s">
        <v>2359</v>
      </c>
      <c r="I45" s="61">
        <v>636</v>
      </c>
      <c r="J45" s="2" t="str">
        <f>VLOOKUP(I45,'NSCC Reject Reason Codes'!$A$3:$B$615,2,FALSE)</f>
        <v>Delivering Introducing Broker Dealer Firm Name/Registered Investment Advisor Firm Name length missing/invalid</v>
      </c>
    </row>
    <row r="46" spans="1:10" s="4" customFormat="1" ht="96">
      <c r="A46" s="2" t="s">
        <v>2320</v>
      </c>
      <c r="B46" s="2">
        <f t="shared" si="1"/>
        <v>416</v>
      </c>
      <c r="C46" s="2">
        <f t="shared" si="2"/>
        <v>450</v>
      </c>
      <c r="D46" s="2">
        <v>35</v>
      </c>
      <c r="E46" s="2" t="s">
        <v>376</v>
      </c>
      <c r="F46" s="2" t="s">
        <v>458</v>
      </c>
      <c r="G46" s="2" t="s">
        <v>2385</v>
      </c>
      <c r="H46" s="2" t="s">
        <v>2361</v>
      </c>
      <c r="I46" s="61">
        <v>573</v>
      </c>
      <c r="J46" s="2" t="str">
        <f>VLOOKUP(I46,'NSCC Reject Reason Codes'!$A$3:$B$615,2,FALSE)</f>
        <v>Receiving Introducing Broker Dealer Firm Name/Registered Investment Advisor Firm Name length invalid</v>
      </c>
    </row>
  </sheetData>
  <autoFilter ref="A2:J46" xr:uid="{686099A5-4533-4692-934F-B8B8153C39E5}"/>
  <customSheetViews>
    <customSheetView guid="{02149C7A-8138-4D93-95DB-BA5C87F38634}" showPageBreaks="1">
      <selection activeCell="G8" sqref="G8"/>
      <pageMargins left="0" right="0" top="0" bottom="0" header="0" footer="0"/>
      <printOptions horizontalCentered="1" gridLines="1"/>
      <pageSetup scale="65" orientation="landscape" r:id="rId1"/>
      <headerFooter>
        <oddFooter>&amp;A&amp;RPage &amp;P</oddFooter>
      </headerFooter>
    </customSheetView>
  </customSheetViews>
  <hyperlinks>
    <hyperlink ref="B1" location="'Table of Contents'!A1" display="T.O.C" xr:uid="{00000000-0004-0000-1B00-000000000000}"/>
  </hyperlinks>
  <printOptions horizontalCentered="1" gridLines="1"/>
  <pageMargins left="0.7" right="0.7" top="0.75" bottom="0.75" header="0.3" footer="0.3"/>
  <pageSetup scale="65" orientation="landscape" r:id="rId2"/>
  <headerFooter>
    <oddFooter>&amp;A&amp;RPage &amp;P&amp;L&amp;1#&amp;"Arial"&amp;10&amp;K737373DTCC Public (White)</oddFooter>
  </headerFooter>
  <ignoredErrors>
    <ignoredError sqref="G39 G4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9">
    <pageSetUpPr fitToPage="1"/>
  </sheetPr>
  <dimension ref="A1:J20"/>
  <sheetViews>
    <sheetView zoomScaleNormal="100" workbookViewId="0"/>
  </sheetViews>
  <sheetFormatPr defaultColWidth="9.140625" defaultRowHeight="12.75"/>
  <cols>
    <col min="1" max="1" width="30.7109375" style="3" customWidth="1"/>
    <col min="2" max="6" width="7.7109375" style="3" customWidth="1"/>
    <col min="7" max="7" width="45.7109375" style="3" customWidth="1"/>
    <col min="8" max="8" width="40.7109375" style="4" customWidth="1"/>
    <col min="9" max="9" width="7.7109375" style="3" customWidth="1"/>
    <col min="10" max="10" width="40.7109375" style="43" customWidth="1"/>
    <col min="11" max="16384" width="9.140625" style="3"/>
  </cols>
  <sheetData>
    <row r="1" spans="1:10" ht="18.75" customHeight="1">
      <c r="A1" s="64" t="s">
        <v>32</v>
      </c>
      <c r="B1" s="66" t="s">
        <v>47</v>
      </c>
    </row>
    <row r="2" spans="1:10" ht="30" customHeight="1">
      <c r="A2" s="7" t="s">
        <v>363</v>
      </c>
      <c r="B2" s="7" t="s">
        <v>364</v>
      </c>
      <c r="C2" s="7" t="s">
        <v>365</v>
      </c>
      <c r="D2" s="7" t="s">
        <v>366</v>
      </c>
      <c r="E2" s="7" t="s">
        <v>367</v>
      </c>
      <c r="F2" s="7" t="s">
        <v>368</v>
      </c>
      <c r="G2" s="7" t="s">
        <v>369</v>
      </c>
      <c r="H2" s="8" t="s">
        <v>370</v>
      </c>
      <c r="I2" s="7" t="s">
        <v>371</v>
      </c>
      <c r="J2" s="7" t="s">
        <v>372</v>
      </c>
    </row>
    <row r="3" spans="1:10" s="4" customFormat="1" ht="12">
      <c r="A3" s="2" t="s">
        <v>373</v>
      </c>
      <c r="B3" s="2">
        <v>1</v>
      </c>
      <c r="C3" s="2">
        <f t="shared" ref="C3:C8" si="0">$B3+$D3-1</f>
        <v>4</v>
      </c>
      <c r="D3" s="2">
        <v>4</v>
      </c>
      <c r="E3" s="2" t="s">
        <v>374</v>
      </c>
      <c r="F3" s="2" t="s">
        <v>375</v>
      </c>
      <c r="G3" s="23"/>
      <c r="I3" s="10">
        <v>1</v>
      </c>
      <c r="J3" s="2" t="str">
        <f>VLOOKUP(I3,'NSCC Reject Reason Codes'!$A$3:$B$615,2,FALSE)</f>
        <v>Record Length missing/invalid</v>
      </c>
    </row>
    <row r="4" spans="1:10" s="4" customFormat="1" ht="12">
      <c r="A4" s="2" t="s">
        <v>51</v>
      </c>
      <c r="B4" s="2">
        <f>$C3+1</f>
        <v>5</v>
      </c>
      <c r="C4" s="2">
        <f t="shared" si="0"/>
        <v>5</v>
      </c>
      <c r="D4" s="2">
        <v>1</v>
      </c>
      <c r="E4" s="2" t="s">
        <v>376</v>
      </c>
      <c r="F4" s="2" t="s">
        <v>375</v>
      </c>
      <c r="G4" s="2" t="s">
        <v>84</v>
      </c>
      <c r="I4" s="10">
        <v>2</v>
      </c>
      <c r="J4" s="2" t="str">
        <f>VLOOKUP(I4,'NSCC Reject Reason Codes'!$A$3:$B$615,2,FALSE)</f>
        <v>Originator Type missing/invalid</v>
      </c>
    </row>
    <row r="5" spans="1:10" s="4" customFormat="1" ht="24">
      <c r="A5" s="2" t="s">
        <v>987</v>
      </c>
      <c r="B5" s="2">
        <f t="shared" ref="B5:B19" si="1">$C4+1</f>
        <v>6</v>
      </c>
      <c r="C5" s="2">
        <f t="shared" si="0"/>
        <v>13</v>
      </c>
      <c r="D5" s="2">
        <v>8</v>
      </c>
      <c r="E5" s="2" t="s">
        <v>376</v>
      </c>
      <c r="F5" s="2" t="s">
        <v>375</v>
      </c>
      <c r="G5" s="2" t="s">
        <v>744</v>
      </c>
      <c r="H5" s="2" t="s">
        <v>988</v>
      </c>
      <c r="I5" s="10">
        <v>3</v>
      </c>
      <c r="J5" s="2" t="str">
        <f>VLOOKUP(I5,'NSCC Reject Reason Codes'!$A$3:$B$615,2,FALSE)</f>
        <v>Firm Number missing/invalid</v>
      </c>
    </row>
    <row r="6" spans="1:10" s="4" customFormat="1" ht="12">
      <c r="A6" s="145" t="s">
        <v>380</v>
      </c>
      <c r="B6" s="2">
        <f t="shared" si="1"/>
        <v>14</v>
      </c>
      <c r="C6" s="2">
        <f t="shared" si="0"/>
        <v>21</v>
      </c>
      <c r="D6" s="2">
        <v>8</v>
      </c>
      <c r="E6" s="2" t="s">
        <v>376</v>
      </c>
      <c r="F6" s="2" t="s">
        <v>375</v>
      </c>
      <c r="G6" s="2" t="s">
        <v>744</v>
      </c>
      <c r="H6" s="2" t="s">
        <v>891</v>
      </c>
      <c r="I6" s="10">
        <v>4</v>
      </c>
      <c r="J6" s="2" t="str">
        <f>VLOOKUP(I6,'NSCC Reject Reason Codes'!$A$3:$B$615,2,FALSE)</f>
        <v>Fund Number missing/invalid</v>
      </c>
    </row>
    <row r="7" spans="1:10" s="4" customFormat="1" ht="322.5" customHeight="1">
      <c r="A7" s="2" t="s">
        <v>382</v>
      </c>
      <c r="B7" s="2">
        <f t="shared" si="1"/>
        <v>22</v>
      </c>
      <c r="C7" s="2">
        <f t="shared" si="0"/>
        <v>24</v>
      </c>
      <c r="D7" s="2">
        <v>3</v>
      </c>
      <c r="E7" s="2" t="s">
        <v>376</v>
      </c>
      <c r="F7" s="2" t="s">
        <v>375</v>
      </c>
      <c r="G7" s="2" t="s">
        <v>2386</v>
      </c>
      <c r="I7" s="10">
        <v>5</v>
      </c>
      <c r="J7" s="2" t="str">
        <f>VLOOKUP(I7,'NSCC Reject Reason Codes'!$A$3:$B$615,2,FALSE)</f>
        <v xml:space="preserve">Record Type missing/invalid  </v>
      </c>
    </row>
    <row r="8" spans="1:10" s="4" customFormat="1" ht="145.5" customHeight="1">
      <c r="A8" s="2" t="s">
        <v>384</v>
      </c>
      <c r="B8" s="2">
        <f t="shared" si="1"/>
        <v>25</v>
      </c>
      <c r="C8" s="2">
        <f t="shared" si="0"/>
        <v>40</v>
      </c>
      <c r="D8" s="2">
        <v>16</v>
      </c>
      <c r="E8" s="2" t="s">
        <v>1020</v>
      </c>
      <c r="F8" s="2" t="s">
        <v>458</v>
      </c>
      <c r="G8" s="2" t="s">
        <v>2387</v>
      </c>
      <c r="H8" s="11" t="s">
        <v>2388</v>
      </c>
      <c r="I8" s="10">
        <v>6</v>
      </c>
      <c r="J8" s="2" t="str">
        <f>VLOOKUP(I8,'NSCC Reject Reason Codes'!$A$3:$B$615,2,FALSE)</f>
        <v xml:space="preserve">NSCC Security Issue Number missing/invalid </v>
      </c>
    </row>
    <row r="9" spans="1:10" s="4" customFormat="1" ht="36">
      <c r="A9" s="2" t="s">
        <v>388</v>
      </c>
      <c r="B9" s="2">
        <f t="shared" si="1"/>
        <v>41</v>
      </c>
      <c r="C9" s="2">
        <f t="shared" ref="C9:C19" si="2">$B9+$D9-1</f>
        <v>43</v>
      </c>
      <c r="D9" s="2">
        <v>3</v>
      </c>
      <c r="E9" s="2" t="s">
        <v>376</v>
      </c>
      <c r="F9" s="2" t="s">
        <v>385</v>
      </c>
      <c r="G9" s="2"/>
      <c r="H9" s="24" t="s">
        <v>390</v>
      </c>
      <c r="I9" s="10">
        <v>343</v>
      </c>
      <c r="J9" s="2" t="str">
        <f>VLOOKUP(I9,'NSCC Reject Reason Codes'!$A$3:$B$615,2,FALSE)</f>
        <v xml:space="preserve">Sidepocket ID invalid </v>
      </c>
    </row>
    <row r="10" spans="1:10" s="4" customFormat="1" ht="12">
      <c r="A10" s="2" t="s">
        <v>391</v>
      </c>
      <c r="B10" s="2">
        <f t="shared" si="1"/>
        <v>44</v>
      </c>
      <c r="C10" s="2">
        <f t="shared" si="2"/>
        <v>51</v>
      </c>
      <c r="D10" s="2">
        <v>8</v>
      </c>
      <c r="E10" s="2" t="s">
        <v>376</v>
      </c>
      <c r="F10" s="2" t="s">
        <v>385</v>
      </c>
      <c r="G10" s="2"/>
      <c r="H10" s="2" t="s">
        <v>993</v>
      </c>
      <c r="I10" s="10">
        <v>346</v>
      </c>
      <c r="J10" s="2" t="str">
        <f>VLOOKUP(I10,'NSCC Reject Reason Codes'!$A$3:$B$615,2,FALSE)</f>
        <v xml:space="preserve">Share Class invalid </v>
      </c>
    </row>
    <row r="11" spans="1:10" s="4" customFormat="1" ht="48">
      <c r="A11" s="2" t="s">
        <v>1977</v>
      </c>
      <c r="B11" s="2">
        <f t="shared" si="1"/>
        <v>52</v>
      </c>
      <c r="C11" s="2">
        <f t="shared" si="2"/>
        <v>52</v>
      </c>
      <c r="D11" s="2">
        <v>1</v>
      </c>
      <c r="E11" s="2" t="s">
        <v>376</v>
      </c>
      <c r="F11" s="2" t="s">
        <v>385</v>
      </c>
      <c r="G11" s="2" t="s">
        <v>2389</v>
      </c>
      <c r="H11" s="2" t="s">
        <v>747</v>
      </c>
      <c r="I11" s="10">
        <v>7</v>
      </c>
      <c r="J11" s="2" t="str">
        <f>VLOOKUP(I11,'NSCC Reject Reason Codes'!$A$3:$B$615,2,FALSE)</f>
        <v>Security Identifier invalid</v>
      </c>
    </row>
    <row r="12" spans="1:10" s="4" customFormat="1" ht="36">
      <c r="A12" s="2" t="s">
        <v>996</v>
      </c>
      <c r="B12" s="2">
        <f t="shared" si="1"/>
        <v>53</v>
      </c>
      <c r="C12" s="2">
        <f t="shared" si="2"/>
        <v>64</v>
      </c>
      <c r="D12" s="2">
        <v>12</v>
      </c>
      <c r="E12" s="2" t="s">
        <v>376</v>
      </c>
      <c r="F12" s="2" t="s">
        <v>385</v>
      </c>
      <c r="G12" s="2" t="s">
        <v>744</v>
      </c>
      <c r="H12" s="2" t="s">
        <v>747</v>
      </c>
      <c r="I12" s="10">
        <v>8</v>
      </c>
      <c r="J12" s="2" t="str">
        <f>VLOOKUP(I12,'NSCC Reject Reason Codes'!$A$3:$B$615,2,FALSE)</f>
        <v>Security Issue ID invalid</v>
      </c>
    </row>
    <row r="13" spans="1:10" s="4" customFormat="1" ht="72">
      <c r="A13" s="2" t="s">
        <v>1113</v>
      </c>
      <c r="B13" s="2">
        <f t="shared" si="1"/>
        <v>65</v>
      </c>
      <c r="C13" s="2">
        <f t="shared" si="2"/>
        <v>84</v>
      </c>
      <c r="D13" s="2">
        <v>20</v>
      </c>
      <c r="E13" s="2" t="s">
        <v>376</v>
      </c>
      <c r="F13" s="2" t="s">
        <v>375</v>
      </c>
      <c r="G13" s="6" t="s">
        <v>2203</v>
      </c>
      <c r="H13" s="2" t="s">
        <v>1115</v>
      </c>
      <c r="I13" s="10">
        <v>9</v>
      </c>
      <c r="J13" s="2" t="str">
        <f>VLOOKUP(I13,'NSCC Reject Reason Codes'!$A$3:$B$615,2,FALSE)</f>
        <v>Control Number missing/invalid</v>
      </c>
    </row>
    <row r="14" spans="1:10" s="4" customFormat="1" ht="27.75" customHeight="1">
      <c r="A14" s="2" t="s">
        <v>1539</v>
      </c>
      <c r="B14" s="2">
        <f t="shared" si="1"/>
        <v>85</v>
      </c>
      <c r="C14" s="2">
        <f t="shared" si="2"/>
        <v>85</v>
      </c>
      <c r="D14" s="2">
        <v>1</v>
      </c>
      <c r="E14" s="2" t="s">
        <v>376</v>
      </c>
      <c r="F14" s="2" t="s">
        <v>375</v>
      </c>
      <c r="G14" s="2" t="s">
        <v>2390</v>
      </c>
      <c r="H14" s="2"/>
      <c r="I14" s="10">
        <v>10</v>
      </c>
      <c r="J14" s="2" t="str">
        <f>VLOOKUP(I14,'NSCC Reject Reason Codes'!$A$3:$B$615,2,FALSE)</f>
        <v>Correction Indicator  missing/invalid</v>
      </c>
    </row>
    <row r="15" spans="1:10" s="4" customFormat="1" ht="99" customHeight="1">
      <c r="A15" s="2" t="s">
        <v>420</v>
      </c>
      <c r="B15" s="2">
        <f t="shared" si="1"/>
        <v>86</v>
      </c>
      <c r="C15" s="2">
        <f t="shared" si="2"/>
        <v>93</v>
      </c>
      <c r="D15" s="2">
        <v>8</v>
      </c>
      <c r="E15" s="2" t="s">
        <v>374</v>
      </c>
      <c r="F15" s="2" t="s">
        <v>458</v>
      </c>
      <c r="G15" s="2" t="s">
        <v>2391</v>
      </c>
      <c r="H15" s="2" t="s">
        <v>2392</v>
      </c>
      <c r="I15" s="10">
        <v>11</v>
      </c>
      <c r="J15" s="2" t="str">
        <f>VLOOKUP(I15,'NSCC Reject Reason Codes'!$A$3:$B$615,2,FALSE)</f>
        <v xml:space="preserve">Submission Date missing/invalid  </v>
      </c>
    </row>
    <row r="16" spans="1:10" s="4" customFormat="1" ht="12">
      <c r="A16" s="2" t="s">
        <v>2090</v>
      </c>
      <c r="B16" s="2">
        <f t="shared" si="1"/>
        <v>94</v>
      </c>
      <c r="C16" s="2">
        <f t="shared" si="2"/>
        <v>101</v>
      </c>
      <c r="D16" s="2">
        <v>8</v>
      </c>
      <c r="E16" s="2" t="s">
        <v>374</v>
      </c>
      <c r="F16" s="2" t="s">
        <v>385</v>
      </c>
      <c r="G16" s="2" t="s">
        <v>2393</v>
      </c>
      <c r="H16" s="2" t="s">
        <v>1386</v>
      </c>
      <c r="I16" s="10">
        <v>12</v>
      </c>
      <c r="J16" s="2" t="str">
        <f>VLOOKUP(I16,'NSCC Reject Reason Codes'!$A$3:$B$615,2,FALSE)</f>
        <v>Trade Date missing/invalid</v>
      </c>
    </row>
    <row r="17" spans="1:10" s="4" customFormat="1" ht="12">
      <c r="A17" s="2" t="s">
        <v>503</v>
      </c>
      <c r="B17" s="2">
        <f t="shared" si="1"/>
        <v>102</v>
      </c>
      <c r="C17" s="2">
        <f t="shared" si="2"/>
        <v>102</v>
      </c>
      <c r="D17" s="2">
        <v>1</v>
      </c>
      <c r="E17" s="2" t="s">
        <v>376</v>
      </c>
      <c r="F17" s="2" t="s">
        <v>375</v>
      </c>
      <c r="G17" s="2" t="s">
        <v>2394</v>
      </c>
      <c r="H17" s="2"/>
      <c r="J17" s="2"/>
    </row>
    <row r="18" spans="1:10" s="4" customFormat="1" ht="96">
      <c r="A18" s="2" t="s">
        <v>807</v>
      </c>
      <c r="B18" s="2">
        <f t="shared" si="1"/>
        <v>103</v>
      </c>
      <c r="C18" s="2">
        <f t="shared" si="2"/>
        <v>110</v>
      </c>
      <c r="D18" s="2">
        <v>8</v>
      </c>
      <c r="E18" s="2" t="s">
        <v>374</v>
      </c>
      <c r="F18" s="2" t="s">
        <v>385</v>
      </c>
      <c r="G18" s="2" t="s">
        <v>450</v>
      </c>
      <c r="H18" s="2" t="s">
        <v>2395</v>
      </c>
      <c r="I18" s="10">
        <v>17</v>
      </c>
      <c r="J18" s="2" t="str">
        <f>VLOOKUP(I18,'NSCC Reject Reason Codes'!$A$3:$B$615,2,FALSE)</f>
        <v>Settlement Date missing/invalid</v>
      </c>
    </row>
    <row r="19" spans="1:10" s="4" customFormat="1" ht="12">
      <c r="A19" s="2" t="s">
        <v>2396</v>
      </c>
      <c r="B19" s="2">
        <f t="shared" si="1"/>
        <v>111</v>
      </c>
      <c r="C19" s="2">
        <f t="shared" si="2"/>
        <v>114</v>
      </c>
      <c r="D19" s="2">
        <v>4</v>
      </c>
      <c r="E19" s="2" t="s">
        <v>374</v>
      </c>
      <c r="F19" s="2" t="s">
        <v>375</v>
      </c>
      <c r="G19" s="2">
        <v>9999</v>
      </c>
      <c r="H19" s="2"/>
      <c r="I19" s="10">
        <v>120</v>
      </c>
      <c r="J19" s="2" t="str">
        <f>VLOOKUP(I19,'NSCC Reject Reason Codes'!$A$3:$B$615,2,FALSE)</f>
        <v>Reminder Age missing/invalid</v>
      </c>
    </row>
    <row r="20" spans="1:10" s="4" customFormat="1" ht="146.44999999999999" customHeight="1">
      <c r="A20" s="2" t="s">
        <v>866</v>
      </c>
      <c r="B20" s="2">
        <f>$C19+1</f>
        <v>115</v>
      </c>
      <c r="C20" s="2">
        <f>$B20+$D20-1</f>
        <v>130</v>
      </c>
      <c r="D20" s="2">
        <v>16</v>
      </c>
      <c r="E20" s="2" t="s">
        <v>376</v>
      </c>
      <c r="F20" s="2" t="s">
        <v>458</v>
      </c>
      <c r="G20" s="2" t="s">
        <v>2397</v>
      </c>
      <c r="H20" s="11" t="s">
        <v>2398</v>
      </c>
      <c r="I20" s="10">
        <v>508</v>
      </c>
      <c r="J20" s="2" t="str">
        <f>VLOOKUP(I20,'NSCC Reject Reason Codes'!$A$3:$B$615,2,FALSE)</f>
        <v>Series NSCC Security Issue Number missing/invalid</v>
      </c>
    </row>
  </sheetData>
  <customSheetViews>
    <customSheetView guid="{EE821439-75E3-4A63-A3B6-BCBD88C611ED}" showPageBreaks="1" fitToPage="1">
      <pane xSplit="1" ySplit="2" topLeftCell="B3" activePane="bottomRight" state="frozenSplit"/>
      <selection pane="bottomRight"/>
      <pageMargins left="0" right="0" top="0" bottom="0" header="0" footer="0"/>
      <printOptions horizontalCentered="1" gridLines="1"/>
      <pageSetup paperSize="5" scale="86" fitToHeight="100" orientation="landscape" r:id="rId1"/>
      <headerFooter alignWithMargins="0">
        <oddHeader>&amp;C&amp;A</oddHeader>
        <oddFooter>&amp;L&amp;A&amp;C&amp;P</oddFooter>
      </headerFooter>
    </customSheetView>
    <customSheetView guid="{D7F7BEE5-BE09-43B7-BD73-E69A29CFAB86}" fitToPage="1">
      <pane xSplit="1" ySplit="1" topLeftCell="B23" activePane="bottomRight" state="frozenSplit"/>
      <selection pane="bottomRight" activeCell="A12" sqref="A12"/>
      <pageMargins left="0" right="0" top="0" bottom="0" header="0" footer="0"/>
      <printOptions horizontalCentered="1" gridLines="1"/>
      <pageSetup paperSize="5" scale="86" fitToHeight="100" orientation="landscape" r:id="rId2"/>
      <headerFooter alignWithMargins="0">
        <oddHeader>&amp;C&amp;A</oddHeader>
        <oddFooter>&amp;L&amp;A&amp;C&amp;P</oddFooter>
      </headerFooter>
    </customSheetView>
    <customSheetView guid="{02149C7A-8138-4D93-95DB-BA5C87F38634}" showPageBreaks="1" fitToPage="1">
      <pane xSplit="1" ySplit="2" topLeftCell="B3" activePane="bottomRight" state="frozenSplit"/>
      <selection pane="bottomRight" activeCell="H13" sqref="H13"/>
      <pageMargins left="0" right="0" top="0" bottom="0" header="0" footer="0"/>
      <printOptions horizontalCentered="1" gridLines="1"/>
      <pageSetup paperSize="5" scale="86" fitToHeight="100" orientation="landscape" r:id="rId3"/>
      <headerFooter alignWithMargins="0">
        <oddHeader>&amp;C&amp;A</oddHeader>
        <oddFooter>&amp;L&amp;A&amp;C&amp;P</oddFooter>
      </headerFooter>
    </customSheetView>
  </customSheetViews>
  <phoneticPr fontId="1" type="noConversion"/>
  <hyperlinks>
    <hyperlink ref="B1" location="'Table of Contents'!A1" display="T.O.C" xr:uid="{00000000-0004-0000-1C00-000000000000}"/>
  </hyperlinks>
  <printOptions horizontalCentered="1" gridLines="1"/>
  <pageMargins left="0.25" right="0.25" top="0.75" bottom="0.75" header="0.25" footer="0.25"/>
  <pageSetup paperSize="5" scale="87" fitToHeight="100" orientation="landscape" r:id="rId4"/>
  <headerFooter alignWithMargins="0">
    <oddHeader>&amp;C&amp;A</oddHeader>
    <oddFooter>&amp;C&amp;P&amp;L&amp;"Arial"&amp;10&amp;K000000&amp;A_x000D_&amp;1#&amp;"Arial"&amp;10&amp;K737373DTCC Public (White)</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2"/>
  <dimension ref="A1:J19"/>
  <sheetViews>
    <sheetView zoomScaleNormal="100" workbookViewId="0"/>
  </sheetViews>
  <sheetFormatPr defaultColWidth="9.140625" defaultRowHeight="12.75"/>
  <cols>
    <col min="1" max="1" width="30.7109375" style="3" customWidth="1"/>
    <col min="2" max="6" width="7.7109375" style="3" customWidth="1"/>
    <col min="7" max="8" width="40.7109375" style="3" customWidth="1"/>
    <col min="9" max="9" width="7.7109375" style="3" customWidth="1"/>
    <col min="10" max="10" width="40.7109375" style="3" customWidth="1"/>
    <col min="11" max="16384" width="9.140625" style="3"/>
  </cols>
  <sheetData>
    <row r="1" spans="1:10" ht="18.75" customHeight="1">
      <c r="A1" s="64" t="s">
        <v>33</v>
      </c>
      <c r="B1" s="66" t="s">
        <v>47</v>
      </c>
    </row>
    <row r="2" spans="1:10" ht="30" customHeight="1">
      <c r="A2" s="7" t="s">
        <v>363</v>
      </c>
      <c r="B2" s="7" t="s">
        <v>364</v>
      </c>
      <c r="C2" s="7" t="s">
        <v>365</v>
      </c>
      <c r="D2" s="7" t="s">
        <v>366</v>
      </c>
      <c r="E2" s="7" t="s">
        <v>367</v>
      </c>
      <c r="F2" s="7" t="s">
        <v>368</v>
      </c>
      <c r="G2" s="7" t="s">
        <v>369</v>
      </c>
      <c r="H2" s="7" t="s">
        <v>370</v>
      </c>
      <c r="I2" s="7" t="s">
        <v>371</v>
      </c>
      <c r="J2" s="7" t="s">
        <v>372</v>
      </c>
    </row>
    <row r="3" spans="1:10" s="4" customFormat="1" ht="12">
      <c r="A3" s="2" t="s">
        <v>373</v>
      </c>
      <c r="B3" s="2">
        <v>1</v>
      </c>
      <c r="C3" s="2">
        <f>$B3+$D3-1</f>
        <v>4</v>
      </c>
      <c r="D3" s="2">
        <v>4</v>
      </c>
      <c r="E3" s="2" t="s">
        <v>374</v>
      </c>
      <c r="F3" s="2" t="s">
        <v>375</v>
      </c>
      <c r="G3" s="2"/>
      <c r="H3" s="2"/>
      <c r="I3" s="10">
        <v>1</v>
      </c>
      <c r="J3" s="2" t="str">
        <f>VLOOKUP(I3,'NSCC Reject Reason Codes'!$A$3:$B$615,2,FALSE)</f>
        <v>Record Length missing/invalid</v>
      </c>
    </row>
    <row r="4" spans="1:10" s="4" customFormat="1" ht="12">
      <c r="A4" s="2" t="s">
        <v>51</v>
      </c>
      <c r="B4" s="2">
        <f>$C3+1</f>
        <v>5</v>
      </c>
      <c r="C4" s="2">
        <f t="shared" ref="C4:C16" si="0">$B4+$D4-1</f>
        <v>5</v>
      </c>
      <c r="D4" s="2">
        <v>1</v>
      </c>
      <c r="E4" s="2" t="s">
        <v>376</v>
      </c>
      <c r="F4" s="2" t="s">
        <v>375</v>
      </c>
      <c r="G4" s="4" t="s">
        <v>84</v>
      </c>
      <c r="H4" s="2"/>
      <c r="I4" s="10">
        <v>2</v>
      </c>
      <c r="J4" s="2" t="str">
        <f>VLOOKUP(I4,'NSCC Reject Reason Codes'!$A$3:$B$615,2,FALSE)</f>
        <v>Originator Type missing/invalid</v>
      </c>
    </row>
    <row r="5" spans="1:10" s="4" customFormat="1" ht="12">
      <c r="A5" s="2" t="s">
        <v>377</v>
      </c>
      <c r="B5" s="2">
        <f t="shared" ref="B5:B17" si="1">$C4+1</f>
        <v>6</v>
      </c>
      <c r="C5" s="2">
        <f t="shared" si="0"/>
        <v>13</v>
      </c>
      <c r="D5" s="2">
        <v>8</v>
      </c>
      <c r="E5" s="2" t="s">
        <v>376</v>
      </c>
      <c r="F5" s="2" t="s">
        <v>375</v>
      </c>
      <c r="G5" s="2"/>
      <c r="H5" s="2" t="s">
        <v>2399</v>
      </c>
      <c r="I5" s="12">
        <v>167</v>
      </c>
      <c r="J5" s="2" t="str">
        <f>VLOOKUP(I5,'NSCC Reject Reason Codes'!$A$3:$B$615,2,FALSE)</f>
        <v>Recipient Number missing/invalid</v>
      </c>
    </row>
    <row r="6" spans="1:10" s="4" customFormat="1" ht="12">
      <c r="A6" s="2" t="s">
        <v>380</v>
      </c>
      <c r="B6" s="2">
        <f t="shared" si="1"/>
        <v>14</v>
      </c>
      <c r="C6" s="2">
        <f t="shared" si="0"/>
        <v>21</v>
      </c>
      <c r="D6" s="2">
        <v>8</v>
      </c>
      <c r="E6" s="2" t="s">
        <v>376</v>
      </c>
      <c r="F6" s="2" t="s">
        <v>375</v>
      </c>
      <c r="G6" s="2"/>
      <c r="H6" s="2" t="s">
        <v>381</v>
      </c>
      <c r="I6" s="12">
        <v>4</v>
      </c>
      <c r="J6" s="2" t="str">
        <f>VLOOKUP(I6,'NSCC Reject Reason Codes'!$A$3:$B$615,2,FALSE)</f>
        <v>Fund Number missing/invalid</v>
      </c>
    </row>
    <row r="7" spans="1:10" s="4" customFormat="1" ht="12">
      <c r="A7" s="2" t="s">
        <v>382</v>
      </c>
      <c r="B7" s="2">
        <f t="shared" si="1"/>
        <v>22</v>
      </c>
      <c r="C7" s="2">
        <f t="shared" si="0"/>
        <v>24</v>
      </c>
      <c r="D7" s="2">
        <v>3</v>
      </c>
      <c r="E7" s="2" t="s">
        <v>376</v>
      </c>
      <c r="F7" s="2" t="s">
        <v>375</v>
      </c>
      <c r="G7" s="2" t="s">
        <v>2400</v>
      </c>
      <c r="H7" s="2"/>
      <c r="I7" s="12">
        <v>5</v>
      </c>
      <c r="J7" s="2" t="str">
        <f>VLOOKUP(I7,'NSCC Reject Reason Codes'!$A$3:$B$615,2,FALSE)</f>
        <v xml:space="preserve">Record Type missing/invalid  </v>
      </c>
    </row>
    <row r="8" spans="1:10" s="4" customFormat="1" ht="144">
      <c r="A8" s="2" t="s">
        <v>384</v>
      </c>
      <c r="B8" s="2">
        <f t="shared" si="1"/>
        <v>25</v>
      </c>
      <c r="C8" s="2">
        <f t="shared" si="0"/>
        <v>40</v>
      </c>
      <c r="D8" s="2">
        <v>16</v>
      </c>
      <c r="E8" s="2" t="s">
        <v>376</v>
      </c>
      <c r="F8" s="2" t="s">
        <v>458</v>
      </c>
      <c r="G8" s="2" t="s">
        <v>2401</v>
      </c>
      <c r="H8" s="11" t="s">
        <v>2402</v>
      </c>
      <c r="I8" s="10">
        <v>6</v>
      </c>
      <c r="J8" s="2" t="str">
        <f>VLOOKUP(I8,'NSCC Reject Reason Codes'!$A$3:$B$615,2,FALSE)</f>
        <v xml:space="preserve">NSCC Security Issue Number missing/invalid </v>
      </c>
    </row>
    <row r="9" spans="1:10" s="4" customFormat="1" ht="36">
      <c r="A9" s="4" t="s">
        <v>388</v>
      </c>
      <c r="B9" s="2">
        <f t="shared" si="1"/>
        <v>41</v>
      </c>
      <c r="C9" s="2">
        <f t="shared" si="0"/>
        <v>43</v>
      </c>
      <c r="D9" s="2">
        <v>3</v>
      </c>
      <c r="E9" s="2" t="s">
        <v>376</v>
      </c>
      <c r="F9" s="2" t="s">
        <v>385</v>
      </c>
      <c r="G9" s="2" t="s">
        <v>992</v>
      </c>
      <c r="H9" s="2" t="s">
        <v>390</v>
      </c>
      <c r="I9" s="12">
        <v>343</v>
      </c>
      <c r="J9" s="2" t="str">
        <f>VLOOKUP(I9,'NSCC Reject Reason Codes'!$A$3:$B$615,2,FALSE)</f>
        <v xml:space="preserve">Sidepocket ID invalid </v>
      </c>
    </row>
    <row r="10" spans="1:10" s="4" customFormat="1" ht="12">
      <c r="A10" s="2" t="s">
        <v>391</v>
      </c>
      <c r="B10" s="2">
        <f t="shared" si="1"/>
        <v>44</v>
      </c>
      <c r="C10" s="2">
        <f t="shared" si="0"/>
        <v>51</v>
      </c>
      <c r="D10" s="2">
        <v>8</v>
      </c>
      <c r="E10" s="2" t="s">
        <v>376</v>
      </c>
      <c r="F10" s="2" t="s">
        <v>385</v>
      </c>
      <c r="G10" s="20"/>
      <c r="H10" s="2" t="s">
        <v>993</v>
      </c>
      <c r="I10" s="12">
        <v>346</v>
      </c>
      <c r="J10" s="2" t="str">
        <f>VLOOKUP(I10,'NSCC Reject Reason Codes'!$A$3:$B$615,2,FALSE)</f>
        <v xml:space="preserve">Share Class invalid </v>
      </c>
    </row>
    <row r="11" spans="1:10" s="4" customFormat="1" ht="48">
      <c r="A11" s="2" t="s">
        <v>994</v>
      </c>
      <c r="B11" s="2">
        <f t="shared" si="1"/>
        <v>52</v>
      </c>
      <c r="C11" s="2">
        <f t="shared" si="0"/>
        <v>52</v>
      </c>
      <c r="D11" s="2">
        <v>1</v>
      </c>
      <c r="E11" s="2" t="s">
        <v>376</v>
      </c>
      <c r="F11" s="2" t="s">
        <v>385</v>
      </c>
      <c r="G11" s="2" t="s">
        <v>1111</v>
      </c>
      <c r="H11" s="2" t="s">
        <v>747</v>
      </c>
      <c r="I11" s="12">
        <v>7</v>
      </c>
      <c r="J11" s="2" t="str">
        <f>VLOOKUP(I11,'NSCC Reject Reason Codes'!$A$3:$B$615,2,FALSE)</f>
        <v>Security Identifier invalid</v>
      </c>
    </row>
    <row r="12" spans="1:10" s="4" customFormat="1" ht="36">
      <c r="A12" s="2" t="s">
        <v>996</v>
      </c>
      <c r="B12" s="2">
        <f t="shared" si="1"/>
        <v>53</v>
      </c>
      <c r="C12" s="2">
        <f t="shared" si="0"/>
        <v>64</v>
      </c>
      <c r="D12" s="2">
        <v>12</v>
      </c>
      <c r="E12" s="2" t="s">
        <v>376</v>
      </c>
      <c r="F12" s="2" t="s">
        <v>385</v>
      </c>
      <c r="G12" s="2" t="s">
        <v>1112</v>
      </c>
      <c r="H12" s="2" t="s">
        <v>747</v>
      </c>
      <c r="I12" s="12">
        <v>8</v>
      </c>
      <c r="J12" s="2" t="str">
        <f>VLOOKUP(I12,'NSCC Reject Reason Codes'!$A$3:$B$615,2,FALSE)</f>
        <v>Security Issue ID invalid</v>
      </c>
    </row>
    <row r="13" spans="1:10" s="4" customFormat="1" ht="144">
      <c r="A13" s="2" t="s">
        <v>866</v>
      </c>
      <c r="B13" s="2">
        <f>$C12+1</f>
        <v>65</v>
      </c>
      <c r="C13" s="2">
        <f>$B13+$D13-1</f>
        <v>80</v>
      </c>
      <c r="D13" s="2">
        <v>16</v>
      </c>
      <c r="E13" s="2" t="s">
        <v>376</v>
      </c>
      <c r="F13" s="2" t="s">
        <v>458</v>
      </c>
      <c r="G13" s="2" t="s">
        <v>2403</v>
      </c>
      <c r="H13" s="11" t="s">
        <v>1110</v>
      </c>
      <c r="I13" s="10">
        <v>508</v>
      </c>
      <c r="J13" s="2" t="str">
        <f>VLOOKUP(I13,'NSCC Reject Reason Codes'!$A$3:$B$615,2,FALSE)</f>
        <v>Series NSCC Security Issue Number missing/invalid</v>
      </c>
    </row>
    <row r="14" spans="1:10" s="4" customFormat="1" ht="12">
      <c r="A14" s="2" t="s">
        <v>503</v>
      </c>
      <c r="B14" s="2">
        <f>$C13+1</f>
        <v>81</v>
      </c>
      <c r="C14" s="2">
        <f t="shared" si="0"/>
        <v>84</v>
      </c>
      <c r="D14" s="2">
        <v>4</v>
      </c>
      <c r="E14" s="2" t="s">
        <v>376</v>
      </c>
      <c r="F14" s="2" t="s">
        <v>375</v>
      </c>
      <c r="G14" s="2"/>
      <c r="H14" s="2"/>
      <c r="I14" s="12"/>
      <c r="J14" s="2"/>
    </row>
    <row r="15" spans="1:10" s="4" customFormat="1" ht="24">
      <c r="A15" s="2" t="s">
        <v>420</v>
      </c>
      <c r="B15" s="2">
        <f t="shared" si="1"/>
        <v>85</v>
      </c>
      <c r="C15" s="2">
        <f t="shared" si="0"/>
        <v>92</v>
      </c>
      <c r="D15" s="2">
        <v>8</v>
      </c>
      <c r="E15" s="2" t="s">
        <v>374</v>
      </c>
      <c r="F15" s="2" t="s">
        <v>375</v>
      </c>
      <c r="G15" s="2" t="s">
        <v>2404</v>
      </c>
      <c r="H15" s="2" t="s">
        <v>422</v>
      </c>
      <c r="I15" s="12">
        <v>11</v>
      </c>
      <c r="J15" s="2" t="str">
        <f>VLOOKUP(I15,'NSCC Reject Reason Codes'!$A$3:$B$615,2,FALSE)</f>
        <v xml:space="preserve">Submission Date missing/invalid  </v>
      </c>
    </row>
    <row r="16" spans="1:10" s="4" customFormat="1" ht="36">
      <c r="A16" s="4" t="s">
        <v>2205</v>
      </c>
      <c r="B16" s="2">
        <f t="shared" si="1"/>
        <v>93</v>
      </c>
      <c r="C16" s="2">
        <f t="shared" si="0"/>
        <v>94</v>
      </c>
      <c r="D16" s="2">
        <v>2</v>
      </c>
      <c r="E16" s="2" t="s">
        <v>376</v>
      </c>
      <c r="F16" s="2" t="s">
        <v>375</v>
      </c>
      <c r="G16" s="2" t="s">
        <v>2405</v>
      </c>
      <c r="H16" s="2"/>
      <c r="I16" s="12">
        <v>448</v>
      </c>
      <c r="J16" s="2" t="str">
        <f>VLOOKUP(I16,'NSCC Reject Reason Codes'!$A$3:$B$615,2,FALSE)</f>
        <v>Request Type missing/invalid</v>
      </c>
    </row>
    <row r="17" spans="1:10" s="4" customFormat="1" ht="24">
      <c r="A17" s="4" t="s">
        <v>2406</v>
      </c>
      <c r="B17" s="2">
        <f t="shared" si="1"/>
        <v>95</v>
      </c>
      <c r="C17" s="2">
        <f>$B17+$D17-1</f>
        <v>3992</v>
      </c>
      <c r="D17" s="2">
        <v>3898</v>
      </c>
      <c r="E17" s="2" t="s">
        <v>376</v>
      </c>
      <c r="F17" s="2" t="s">
        <v>375</v>
      </c>
      <c r="G17" s="2" t="s">
        <v>2407</v>
      </c>
      <c r="H17" s="2"/>
      <c r="I17" s="12">
        <v>449</v>
      </c>
      <c r="J17" s="2" t="str">
        <f>VLOOKUP(I17,'NSCC Reject Reason Codes'!$A$3:$B$615,2,FALSE)</f>
        <v>Updated Columns List missing</v>
      </c>
    </row>
    <row r="18" spans="1:10" s="4" customFormat="1" ht="12"/>
    <row r="19" spans="1:10" s="4" customFormat="1" ht="12">
      <c r="G19" s="4" t="s">
        <v>744</v>
      </c>
    </row>
  </sheetData>
  <customSheetViews>
    <customSheetView guid="{EE821439-75E3-4A63-A3B6-BCBD88C611ED}" showPageBreaks="1" printArea="1">
      <pane xSplit="1" ySplit="2" topLeftCell="B3" activePane="bottomRight" state="frozenSplit"/>
      <selection pane="bottomRight"/>
      <rowBreaks count="1" manualBreakCount="1">
        <brk id="11" max="9" man="1"/>
      </rowBreaks>
      <pageMargins left="0" right="0" top="0" bottom="0" header="0" footer="0"/>
      <printOptions horizontalCentered="1" gridLines="1"/>
      <pageSetup paperSize="5" scale="88" fitToHeight="100" orientation="landscape" r:id="rId1"/>
      <headerFooter alignWithMargins="0">
        <oddHeader>&amp;C&amp;A</oddHeader>
        <oddFooter>&amp;L&amp;A&amp;C&amp;P</oddFooter>
      </headerFooter>
    </customSheetView>
    <customSheetView guid="{D7F7BEE5-BE09-43B7-BD73-E69A29CFAB86}" fitToPage="1">
      <pane xSplit="1" ySplit="1" topLeftCell="B11" activePane="bottomRight" state="frozenSplit"/>
      <selection pane="bottomRight" activeCell="G10" sqref="G10"/>
      <pageMargins left="0" right="0" top="0" bottom="0" header="0" footer="0"/>
      <printOptions horizontalCentered="1" gridLines="1"/>
      <pageSetup paperSize="5" scale="86" fitToHeight="100" orientation="landscape" r:id="rId2"/>
      <headerFooter alignWithMargins="0">
        <oddHeader>&amp;C&amp;A</oddHeader>
        <oddFooter>&amp;L&amp;A&amp;C&amp;P</oddFooter>
      </headerFooter>
    </customSheetView>
    <customSheetView guid="{02149C7A-8138-4D93-95DB-BA5C87F38634}" showPageBreaks="1" printArea="1">
      <pane xSplit="1" ySplit="2" topLeftCell="B3" activePane="bottomRight" state="frozenSplit"/>
      <selection pane="bottomRight"/>
      <rowBreaks count="1" manualBreakCount="1">
        <brk id="11" max="9" man="1"/>
      </rowBreaks>
      <pageMargins left="0" right="0" top="0" bottom="0" header="0" footer="0"/>
      <printOptions horizontalCentered="1" gridLines="1"/>
      <pageSetup paperSize="5" scale="88" fitToHeight="100" orientation="landscape" r:id="rId3"/>
      <headerFooter alignWithMargins="0">
        <oddHeader>&amp;C&amp;A</oddHeader>
        <oddFooter>&amp;L&amp;A&amp;C&amp;P</oddFooter>
      </headerFooter>
    </customSheetView>
  </customSheetViews>
  <phoneticPr fontId="2" type="noConversion"/>
  <hyperlinks>
    <hyperlink ref="B1" location="'Table of Contents'!A1" display="T.O.C" xr:uid="{00000000-0004-0000-1D00-000000000000}"/>
  </hyperlinks>
  <printOptions horizontalCentered="1" gridLines="1"/>
  <pageMargins left="0.25" right="0.25" top="0.75" bottom="0.75" header="0.25" footer="0.25"/>
  <pageSetup paperSize="5" scale="88" fitToHeight="100" orientation="landscape" r:id="rId4"/>
  <headerFooter alignWithMargins="0">
    <oddHeader>&amp;C&amp;A</oddHeader>
    <oddFooter>&amp;C&amp;P&amp;L&amp;"Arial"&amp;10&amp;K000000&amp;A_x000D_&amp;1#&amp;"Arial"&amp;10&amp;K737373DTCC Public (White)</oddFooter>
  </headerFooter>
  <rowBreaks count="1" manualBreakCount="1">
    <brk id="11" max="9"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3">
    <pageSetUpPr fitToPage="1"/>
  </sheetPr>
  <dimension ref="A1:G31"/>
  <sheetViews>
    <sheetView zoomScaleNormal="100" workbookViewId="0">
      <pane xSplit="1" ySplit="2" topLeftCell="B3" activePane="bottomRight" state="frozenSplit"/>
      <selection pane="topRight" activeCell="B1" sqref="B1"/>
      <selection pane="bottomLeft" activeCell="A3" sqref="A3"/>
      <selection pane="bottomRight"/>
    </sheetView>
  </sheetViews>
  <sheetFormatPr defaultColWidth="9.140625" defaultRowHeight="12.75"/>
  <cols>
    <col min="1" max="1" width="30.7109375" style="3" customWidth="1"/>
    <col min="2" max="5" width="7.7109375" style="3" customWidth="1"/>
    <col min="6" max="6" width="40.7109375" style="3" customWidth="1"/>
    <col min="7" max="7" width="40.7109375" style="4" customWidth="1"/>
    <col min="8" max="16384" width="9.140625" style="3"/>
  </cols>
  <sheetData>
    <row r="1" spans="1:7" ht="18.75" customHeight="1">
      <c r="A1" s="64" t="s">
        <v>34</v>
      </c>
      <c r="B1" s="66" t="s">
        <v>47</v>
      </c>
    </row>
    <row r="2" spans="1:7" ht="30" customHeight="1">
      <c r="A2" s="7" t="s">
        <v>363</v>
      </c>
      <c r="B2" s="7" t="s">
        <v>364</v>
      </c>
      <c r="C2" s="7" t="s">
        <v>365</v>
      </c>
      <c r="D2" s="7" t="s">
        <v>366</v>
      </c>
      <c r="E2" s="7" t="s">
        <v>367</v>
      </c>
      <c r="F2" s="7" t="s">
        <v>369</v>
      </c>
      <c r="G2" s="7" t="s">
        <v>370</v>
      </c>
    </row>
    <row r="3" spans="1:7" s="4" customFormat="1" ht="12">
      <c r="A3" s="2" t="s">
        <v>373</v>
      </c>
      <c r="B3" s="2">
        <v>1</v>
      </c>
      <c r="C3" s="2">
        <f t="shared" ref="C3:C10" si="0">$B3+$D3-1</f>
        <v>4</v>
      </c>
      <c r="D3" s="2">
        <v>4</v>
      </c>
      <c r="E3" s="2" t="s">
        <v>374</v>
      </c>
      <c r="F3" s="6"/>
    </row>
    <row r="4" spans="1:7" s="4" customFormat="1" ht="12">
      <c r="A4" s="2" t="s">
        <v>51</v>
      </c>
      <c r="B4" s="2">
        <f>$C3+1</f>
        <v>5</v>
      </c>
      <c r="C4" s="2">
        <f t="shared" si="0"/>
        <v>5</v>
      </c>
      <c r="D4" s="2">
        <v>1</v>
      </c>
      <c r="E4" s="2" t="s">
        <v>376</v>
      </c>
      <c r="F4" s="6" t="s">
        <v>84</v>
      </c>
    </row>
    <row r="5" spans="1:7" s="4" customFormat="1" ht="12">
      <c r="A5" s="2" t="s">
        <v>377</v>
      </c>
      <c r="B5" s="2">
        <f t="shared" ref="B5:B29" si="1">$C4+1</f>
        <v>6</v>
      </c>
      <c r="C5" s="2">
        <f t="shared" si="0"/>
        <v>13</v>
      </c>
      <c r="D5" s="2">
        <v>8</v>
      </c>
      <c r="E5" s="2" t="s">
        <v>376</v>
      </c>
      <c r="F5" s="6"/>
      <c r="G5" s="2" t="s">
        <v>379</v>
      </c>
    </row>
    <row r="6" spans="1:7" s="4" customFormat="1" ht="12">
      <c r="A6" s="2" t="s">
        <v>2408</v>
      </c>
      <c r="B6" s="2">
        <f t="shared" si="1"/>
        <v>14</v>
      </c>
      <c r="C6" s="2">
        <f t="shared" si="0"/>
        <v>21</v>
      </c>
      <c r="D6" s="2">
        <v>8</v>
      </c>
      <c r="E6" s="2" t="s">
        <v>376</v>
      </c>
      <c r="F6" s="6"/>
    </row>
    <row r="7" spans="1:7" s="4" customFormat="1" ht="12">
      <c r="A7" s="2" t="s">
        <v>382</v>
      </c>
      <c r="B7" s="2">
        <f t="shared" si="1"/>
        <v>22</v>
      </c>
      <c r="C7" s="2">
        <f t="shared" si="0"/>
        <v>24</v>
      </c>
      <c r="D7" s="2">
        <v>3</v>
      </c>
      <c r="E7" s="2" t="s">
        <v>376</v>
      </c>
      <c r="F7" s="6" t="s">
        <v>2409</v>
      </c>
    </row>
    <row r="8" spans="1:7" s="4" customFormat="1" ht="96">
      <c r="A8" s="2" t="s">
        <v>384</v>
      </c>
      <c r="B8" s="2">
        <f t="shared" si="1"/>
        <v>25</v>
      </c>
      <c r="C8" s="2">
        <f t="shared" si="0"/>
        <v>40</v>
      </c>
      <c r="D8" s="2">
        <v>16</v>
      </c>
      <c r="E8" s="2" t="s">
        <v>376</v>
      </c>
      <c r="F8" s="2" t="s">
        <v>2207</v>
      </c>
      <c r="G8" s="11" t="s">
        <v>387</v>
      </c>
    </row>
    <row r="9" spans="1:7" s="4" customFormat="1" ht="36">
      <c r="A9" s="2" t="s">
        <v>388</v>
      </c>
      <c r="B9" s="2">
        <f t="shared" si="1"/>
        <v>41</v>
      </c>
      <c r="C9" s="2">
        <f t="shared" si="0"/>
        <v>43</v>
      </c>
      <c r="D9" s="2">
        <v>3</v>
      </c>
      <c r="E9" s="2" t="s">
        <v>376</v>
      </c>
      <c r="F9" s="2" t="s">
        <v>744</v>
      </c>
      <c r="G9" s="18" t="s">
        <v>390</v>
      </c>
    </row>
    <row r="10" spans="1:7" s="4" customFormat="1" ht="12">
      <c r="A10" s="2" t="s">
        <v>391</v>
      </c>
      <c r="B10" s="2">
        <f t="shared" si="1"/>
        <v>44</v>
      </c>
      <c r="C10" s="2">
        <f t="shared" si="0"/>
        <v>51</v>
      </c>
      <c r="D10" s="2">
        <v>8</v>
      </c>
      <c r="E10" s="2" t="s">
        <v>376</v>
      </c>
      <c r="F10" s="2" t="s">
        <v>744</v>
      </c>
      <c r="G10" s="2" t="s">
        <v>993</v>
      </c>
    </row>
    <row r="11" spans="1:7" s="4" customFormat="1" ht="48">
      <c r="A11" s="2" t="s">
        <v>994</v>
      </c>
      <c r="B11" s="2">
        <f t="shared" si="1"/>
        <v>52</v>
      </c>
      <c r="C11" s="2">
        <v>52</v>
      </c>
      <c r="D11" s="2">
        <v>1</v>
      </c>
      <c r="E11" s="2" t="s">
        <v>376</v>
      </c>
      <c r="F11" s="6" t="s">
        <v>1375</v>
      </c>
      <c r="G11" s="2" t="s">
        <v>747</v>
      </c>
    </row>
    <row r="12" spans="1:7" s="4" customFormat="1" ht="36">
      <c r="A12" s="2" t="s">
        <v>996</v>
      </c>
      <c r="B12" s="2">
        <f t="shared" si="1"/>
        <v>53</v>
      </c>
      <c r="C12" s="2">
        <v>64</v>
      </c>
      <c r="D12" s="2">
        <v>12</v>
      </c>
      <c r="E12" s="2" t="s">
        <v>376</v>
      </c>
      <c r="F12" s="6"/>
      <c r="G12" s="2" t="s">
        <v>747</v>
      </c>
    </row>
    <row r="13" spans="1:7" s="4" customFormat="1" ht="93" customHeight="1">
      <c r="A13" s="2" t="s">
        <v>1113</v>
      </c>
      <c r="B13" s="2">
        <v>65</v>
      </c>
      <c r="C13" s="2">
        <v>84</v>
      </c>
      <c r="D13" s="2">
        <v>20</v>
      </c>
      <c r="E13" s="2" t="s">
        <v>376</v>
      </c>
      <c r="F13" s="6" t="s">
        <v>2203</v>
      </c>
      <c r="G13" s="2" t="s">
        <v>1115</v>
      </c>
    </row>
    <row r="14" spans="1:7" s="4" customFormat="1" ht="24">
      <c r="A14" s="2" t="s">
        <v>1539</v>
      </c>
      <c r="B14" s="2">
        <v>85</v>
      </c>
      <c r="C14" s="2">
        <v>85</v>
      </c>
      <c r="D14" s="2">
        <v>1</v>
      </c>
      <c r="E14" s="2" t="s">
        <v>376</v>
      </c>
      <c r="F14" s="2" t="s">
        <v>2410</v>
      </c>
    </row>
    <row r="15" spans="1:7" s="4" customFormat="1" ht="48">
      <c r="A15" s="2" t="s">
        <v>807</v>
      </c>
      <c r="B15" s="2">
        <v>86</v>
      </c>
      <c r="C15" s="2">
        <v>93</v>
      </c>
      <c r="D15" s="2">
        <v>8</v>
      </c>
      <c r="E15" s="2" t="s">
        <v>374</v>
      </c>
      <c r="F15" s="2" t="s">
        <v>450</v>
      </c>
      <c r="G15" s="2" t="s">
        <v>2092</v>
      </c>
    </row>
    <row r="16" spans="1:7" s="4" customFormat="1" ht="12">
      <c r="A16" s="2" t="s">
        <v>2090</v>
      </c>
      <c r="B16" s="2">
        <f t="shared" si="1"/>
        <v>94</v>
      </c>
      <c r="C16" s="2">
        <v>101</v>
      </c>
      <c r="D16" s="2">
        <v>8</v>
      </c>
      <c r="E16" s="2" t="s">
        <v>374</v>
      </c>
      <c r="F16" s="2" t="s">
        <v>450</v>
      </c>
    </row>
    <row r="17" spans="1:7" s="4" customFormat="1" ht="12">
      <c r="A17" s="2" t="s">
        <v>2411</v>
      </c>
      <c r="B17" s="2">
        <v>102</v>
      </c>
      <c r="C17" s="2">
        <v>104</v>
      </c>
      <c r="D17" s="2">
        <v>3</v>
      </c>
      <c r="E17" s="2" t="s">
        <v>376</v>
      </c>
      <c r="F17" s="2"/>
    </row>
    <row r="18" spans="1:7" s="4" customFormat="1" ht="24">
      <c r="A18" s="2" t="s">
        <v>1388</v>
      </c>
      <c r="B18" s="2">
        <v>105</v>
      </c>
      <c r="C18" s="2">
        <v>105</v>
      </c>
      <c r="D18" s="2">
        <v>1</v>
      </c>
      <c r="E18" s="2" t="s">
        <v>376</v>
      </c>
      <c r="F18" s="2" t="s">
        <v>2412</v>
      </c>
    </row>
    <row r="19" spans="1:7" s="4" customFormat="1" ht="24">
      <c r="A19" s="2" t="s">
        <v>2413</v>
      </c>
      <c r="B19" s="2">
        <v>106</v>
      </c>
      <c r="C19" s="2">
        <v>106</v>
      </c>
      <c r="D19" s="2">
        <v>1</v>
      </c>
      <c r="E19" s="2" t="s">
        <v>376</v>
      </c>
      <c r="F19" s="2" t="s">
        <v>57</v>
      </c>
    </row>
    <row r="20" spans="1:7" s="4" customFormat="1" ht="60">
      <c r="A20" s="2" t="s">
        <v>1126</v>
      </c>
      <c r="B20" s="2">
        <f t="shared" si="1"/>
        <v>107</v>
      </c>
      <c r="C20" s="2">
        <f>$B20+$D20-1</f>
        <v>107</v>
      </c>
      <c r="D20" s="2">
        <v>1</v>
      </c>
      <c r="E20" s="2" t="s">
        <v>376</v>
      </c>
      <c r="F20" s="2" t="s">
        <v>2414</v>
      </c>
      <c r="G20" s="2" t="s">
        <v>1128</v>
      </c>
    </row>
    <row r="21" spans="1:7" s="4" customFormat="1" ht="12">
      <c r="A21" s="2" t="s">
        <v>1133</v>
      </c>
      <c r="B21" s="2">
        <f t="shared" si="1"/>
        <v>108</v>
      </c>
      <c r="C21" s="2">
        <v>121</v>
      </c>
      <c r="D21" s="2">
        <v>14</v>
      </c>
      <c r="E21" s="2" t="s">
        <v>374</v>
      </c>
      <c r="F21" s="33" t="s">
        <v>470</v>
      </c>
      <c r="G21" s="2" t="s">
        <v>1563</v>
      </c>
    </row>
    <row r="22" spans="1:7" s="4" customFormat="1" ht="12">
      <c r="A22" s="2" t="s">
        <v>1159</v>
      </c>
      <c r="B22" s="2">
        <f t="shared" si="1"/>
        <v>122</v>
      </c>
      <c r="C22" s="2">
        <v>133</v>
      </c>
      <c r="D22" s="2">
        <v>12</v>
      </c>
      <c r="E22" s="2" t="s">
        <v>374</v>
      </c>
      <c r="F22" s="19" t="s">
        <v>784</v>
      </c>
      <c r="G22" s="18" t="s">
        <v>1161</v>
      </c>
    </row>
    <row r="23" spans="1:7" s="4" customFormat="1" ht="48">
      <c r="A23" s="2" t="s">
        <v>1142</v>
      </c>
      <c r="B23" s="2">
        <f t="shared" si="1"/>
        <v>134</v>
      </c>
      <c r="C23" s="2">
        <v>149</v>
      </c>
      <c r="D23" s="2">
        <v>16</v>
      </c>
      <c r="E23" s="2" t="s">
        <v>374</v>
      </c>
      <c r="F23" s="19" t="s">
        <v>465</v>
      </c>
      <c r="G23" s="2" t="s">
        <v>1883</v>
      </c>
    </row>
    <row r="24" spans="1:7" s="4" customFormat="1" ht="12">
      <c r="A24" s="2" t="s">
        <v>1132</v>
      </c>
      <c r="B24" s="2">
        <f t="shared" si="1"/>
        <v>150</v>
      </c>
      <c r="C24" s="2">
        <v>152</v>
      </c>
      <c r="D24" s="2">
        <v>3</v>
      </c>
      <c r="E24" s="2" t="s">
        <v>376</v>
      </c>
      <c r="F24" s="2"/>
    </row>
    <row r="25" spans="1:7" s="4" customFormat="1" ht="36">
      <c r="A25" s="2" t="s">
        <v>2415</v>
      </c>
      <c r="B25" s="2">
        <v>153</v>
      </c>
      <c r="C25" s="2">
        <v>153</v>
      </c>
      <c r="D25" s="2">
        <v>1</v>
      </c>
      <c r="E25" s="2" t="s">
        <v>376</v>
      </c>
      <c r="F25" s="6" t="s">
        <v>2416</v>
      </c>
    </row>
    <row r="26" spans="1:7" s="4" customFormat="1" ht="72">
      <c r="A26" s="2" t="s">
        <v>2417</v>
      </c>
      <c r="B26" s="2">
        <v>154</v>
      </c>
      <c r="C26" s="2">
        <v>169</v>
      </c>
      <c r="D26" s="2">
        <v>16</v>
      </c>
      <c r="E26" s="2" t="s">
        <v>376</v>
      </c>
      <c r="F26" s="6" t="s">
        <v>2418</v>
      </c>
    </row>
    <row r="27" spans="1:7" s="4" customFormat="1" ht="48">
      <c r="A27" s="2" t="s">
        <v>2419</v>
      </c>
      <c r="B27" s="2">
        <v>170</v>
      </c>
      <c r="C27" s="2">
        <f>$B27+$D27-1</f>
        <v>170</v>
      </c>
      <c r="D27" s="2">
        <v>1</v>
      </c>
      <c r="E27" s="2" t="s">
        <v>376</v>
      </c>
      <c r="F27" s="6" t="s">
        <v>1375</v>
      </c>
    </row>
    <row r="28" spans="1:7" s="4" customFormat="1" ht="12">
      <c r="A28" s="2" t="s">
        <v>2420</v>
      </c>
      <c r="B28" s="2">
        <v>171</v>
      </c>
      <c r="C28" s="2">
        <v>182</v>
      </c>
      <c r="D28" s="2">
        <v>12</v>
      </c>
      <c r="E28" s="2" t="s">
        <v>376</v>
      </c>
      <c r="F28" s="6"/>
    </row>
    <row r="29" spans="1:7" s="4" customFormat="1" ht="48">
      <c r="A29" s="2" t="s">
        <v>1523</v>
      </c>
      <c r="B29" s="2">
        <f t="shared" si="1"/>
        <v>183</v>
      </c>
      <c r="C29" s="2">
        <v>202</v>
      </c>
      <c r="D29" s="2">
        <v>20</v>
      </c>
      <c r="E29" s="2" t="s">
        <v>376</v>
      </c>
      <c r="F29" s="18" t="s">
        <v>744</v>
      </c>
      <c r="G29" s="18" t="s">
        <v>2421</v>
      </c>
    </row>
    <row r="30" spans="1:7" s="4" customFormat="1" ht="12">
      <c r="A30" s="4" t="s">
        <v>1013</v>
      </c>
      <c r="B30" s="4">
        <v>203</v>
      </c>
      <c r="C30" s="4">
        <v>222</v>
      </c>
      <c r="D30" s="4">
        <v>20</v>
      </c>
      <c r="E30" s="4" t="s">
        <v>376</v>
      </c>
      <c r="F30" s="5"/>
    </row>
    <row r="31" spans="1:7" s="4" customFormat="1" ht="132">
      <c r="A31" s="2" t="s">
        <v>866</v>
      </c>
      <c r="B31" s="2">
        <f>$C30+1</f>
        <v>223</v>
      </c>
      <c r="C31" s="2">
        <f>$B31+$D31-1</f>
        <v>238</v>
      </c>
      <c r="D31" s="2">
        <v>16</v>
      </c>
      <c r="E31" s="2" t="s">
        <v>376</v>
      </c>
      <c r="F31" s="2" t="s">
        <v>2207</v>
      </c>
      <c r="G31" s="2" t="s">
        <v>2422</v>
      </c>
    </row>
  </sheetData>
  <customSheetViews>
    <customSheetView guid="{EE821439-75E3-4A63-A3B6-BCBD88C611ED}" showPageBreaks="1" fitToPage="1">
      <pane xSplit="1" ySplit="2" topLeftCell="B15" activePane="bottomRight" state="frozenSplit"/>
      <selection pane="bottomRight"/>
      <pageMargins left="0" right="0" top="0" bottom="0" header="0" footer="0"/>
      <printOptions horizontalCentered="1" gridLines="1"/>
      <pageSetup paperSize="5" fitToHeight="100" orientation="landscape" r:id="rId1"/>
      <headerFooter alignWithMargins="0">
        <oddHeader>&amp;C&amp;A</oddHeader>
        <oddFooter>&amp;L&amp;A&amp;C&amp;P</oddFooter>
      </headerFooter>
    </customSheetView>
    <customSheetView guid="{D7F7BEE5-BE09-43B7-BD73-E69A29CFAB86}" fitToPage="1">
      <pane xSplit="1" ySplit="1" topLeftCell="B32" activePane="bottomRight" state="frozenSplit"/>
      <selection pane="bottomRight" activeCell="A12" sqref="A12"/>
      <pageMargins left="0" right="0" top="0" bottom="0" header="0" footer="0"/>
      <printOptions horizontalCentered="1" gridLines="1"/>
      <pageSetup paperSize="5" fitToHeight="100" orientation="landscape" r:id="rId2"/>
      <headerFooter alignWithMargins="0">
        <oddHeader>&amp;C&amp;A</oddHeader>
        <oddFooter>&amp;L&amp;A&amp;C&amp;P</oddFooter>
      </headerFooter>
    </customSheetView>
    <customSheetView guid="{02149C7A-8138-4D93-95DB-BA5C87F38634}" showPageBreaks="1" fitToPage="1">
      <pane xSplit="1" ySplit="2" topLeftCell="B3" activePane="bottomRight" state="frozenSplit"/>
      <selection pane="bottomRight" activeCell="I13" sqref="I13"/>
      <pageMargins left="0" right="0" top="0" bottom="0" header="0" footer="0"/>
      <printOptions horizontalCentered="1" gridLines="1"/>
      <pageSetup paperSize="5" fitToHeight="100" orientation="landscape" r:id="rId3"/>
      <headerFooter alignWithMargins="0">
        <oddHeader>&amp;C&amp;A</oddHeader>
        <oddFooter>&amp;L&amp;A&amp;C&amp;P</oddFooter>
      </headerFooter>
    </customSheetView>
  </customSheetViews>
  <phoneticPr fontId="2" type="noConversion"/>
  <hyperlinks>
    <hyperlink ref="B1" location="'Table of Contents'!A1" display="T.O.C" xr:uid="{00000000-0004-0000-1E00-000000000000}"/>
  </hyperlinks>
  <printOptions horizontalCentered="1" gridLines="1"/>
  <pageMargins left="0.25" right="0.25" top="0.75" bottom="0.75" header="0.25" footer="0.25"/>
  <pageSetup paperSize="5" fitToHeight="100" orientation="landscape" r:id="rId4"/>
  <headerFooter alignWithMargins="0">
    <oddHeader>&amp;C&amp;A</oddHeader>
    <oddFooter>&amp;C&amp;P&amp;L&amp;"Arial"&amp;10&amp;K000000&amp;A_x000D_&amp;1#&amp;"Arial"&amp;10&amp;K737373DTCC Public (White)</oddFooter>
  </headerFooter>
  <ignoredErrors>
    <ignoredError sqref="F21:F23" numberStoredAsText="1"/>
  </ignoredError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4">
    <pageSetUpPr fitToPage="1"/>
  </sheetPr>
  <dimension ref="A1:G16"/>
  <sheetViews>
    <sheetView zoomScaleNormal="100" workbookViewId="0">
      <pane xSplit="1" ySplit="2" topLeftCell="B3" activePane="bottomRight" state="frozenSplit"/>
      <selection pane="topRight" activeCell="B1" sqref="B1"/>
      <selection pane="bottomLeft" activeCell="A3" sqref="A3"/>
      <selection pane="bottomRight"/>
    </sheetView>
  </sheetViews>
  <sheetFormatPr defaultColWidth="9.140625" defaultRowHeight="12.75"/>
  <cols>
    <col min="1" max="1" width="30.7109375" style="3" customWidth="1"/>
    <col min="2" max="5" width="7.7109375" style="3" customWidth="1"/>
    <col min="6" max="6" width="31.42578125" style="3" customWidth="1"/>
    <col min="7" max="7" width="37.5703125" style="3" customWidth="1"/>
    <col min="8" max="16384" width="9.140625" style="3"/>
  </cols>
  <sheetData>
    <row r="1" spans="1:7" ht="18.75" customHeight="1">
      <c r="A1" s="64" t="s">
        <v>35</v>
      </c>
      <c r="B1" s="66" t="s">
        <v>47</v>
      </c>
    </row>
    <row r="2" spans="1:7" ht="30" customHeight="1">
      <c r="A2" s="7" t="s">
        <v>363</v>
      </c>
      <c r="B2" s="7" t="s">
        <v>364</v>
      </c>
      <c r="C2" s="7" t="s">
        <v>365</v>
      </c>
      <c r="D2" s="7" t="s">
        <v>366</v>
      </c>
      <c r="E2" s="7" t="s">
        <v>367</v>
      </c>
      <c r="F2" s="7" t="s">
        <v>2423</v>
      </c>
      <c r="G2" s="7" t="s">
        <v>370</v>
      </c>
    </row>
    <row r="3" spans="1:7" s="4" customFormat="1" ht="12">
      <c r="A3" s="2" t="s">
        <v>373</v>
      </c>
      <c r="B3" s="2">
        <v>1</v>
      </c>
      <c r="C3" s="2">
        <f>$B3+$D3-1</f>
        <v>4</v>
      </c>
      <c r="D3" s="2">
        <v>4</v>
      </c>
      <c r="E3" s="2" t="s">
        <v>374</v>
      </c>
      <c r="F3" s="6"/>
    </row>
    <row r="4" spans="1:7" s="4" customFormat="1" ht="12">
      <c r="A4" s="2" t="s">
        <v>51</v>
      </c>
      <c r="B4" s="2">
        <f>$C3+1</f>
        <v>5</v>
      </c>
      <c r="C4" s="2">
        <f>$B4+$D4-1</f>
        <v>5</v>
      </c>
      <c r="D4" s="2">
        <v>1</v>
      </c>
      <c r="E4" s="2" t="s">
        <v>376</v>
      </c>
      <c r="F4" s="6" t="s">
        <v>84</v>
      </c>
    </row>
    <row r="5" spans="1:7" s="4" customFormat="1" ht="24">
      <c r="A5" s="2" t="s">
        <v>377</v>
      </c>
      <c r="B5" s="2">
        <f>$C4+1</f>
        <v>6</v>
      </c>
      <c r="C5" s="2">
        <f>$B5+$D5-1</f>
        <v>13</v>
      </c>
      <c r="D5" s="2">
        <v>8</v>
      </c>
      <c r="E5" s="2" t="s">
        <v>376</v>
      </c>
      <c r="F5" s="6"/>
      <c r="G5" s="2" t="s">
        <v>379</v>
      </c>
    </row>
    <row r="6" spans="1:7" s="4" customFormat="1" ht="12">
      <c r="A6" s="2" t="s">
        <v>503</v>
      </c>
      <c r="B6" s="2">
        <f>$C5+1</f>
        <v>14</v>
      </c>
      <c r="C6" s="2">
        <f>$B6+$D6-1</f>
        <v>21</v>
      </c>
      <c r="D6" s="2">
        <v>8</v>
      </c>
      <c r="E6" s="2" t="s">
        <v>376</v>
      </c>
      <c r="F6" s="6" t="s">
        <v>998</v>
      </c>
    </row>
    <row r="7" spans="1:7" s="4" customFormat="1" ht="12">
      <c r="A7" s="2" t="s">
        <v>382</v>
      </c>
      <c r="B7" s="2">
        <f>$C6+1</f>
        <v>22</v>
      </c>
      <c r="C7" s="2">
        <f>$B7+$D7-1</f>
        <v>24</v>
      </c>
      <c r="D7" s="2">
        <v>3</v>
      </c>
      <c r="E7" s="2" t="s">
        <v>376</v>
      </c>
      <c r="F7" s="6" t="s">
        <v>2424</v>
      </c>
    </row>
    <row r="8" spans="1:7" s="4" customFormat="1" ht="48">
      <c r="A8" s="2" t="s">
        <v>807</v>
      </c>
      <c r="B8" s="2">
        <f>$C7+1</f>
        <v>25</v>
      </c>
      <c r="C8" s="2">
        <f>B8+$D8-1</f>
        <v>32</v>
      </c>
      <c r="D8" s="2">
        <v>8</v>
      </c>
      <c r="E8" s="2" t="s">
        <v>374</v>
      </c>
      <c r="F8" s="6" t="s">
        <v>450</v>
      </c>
      <c r="G8" s="2" t="s">
        <v>2092</v>
      </c>
    </row>
    <row r="9" spans="1:7" s="4" customFormat="1" ht="60">
      <c r="A9" s="4" t="s">
        <v>1126</v>
      </c>
      <c r="B9" s="4">
        <v>33</v>
      </c>
      <c r="C9" s="4">
        <v>33</v>
      </c>
      <c r="D9" s="4">
        <v>1</v>
      </c>
      <c r="E9" s="2" t="s">
        <v>376</v>
      </c>
      <c r="F9" s="2" t="s">
        <v>2414</v>
      </c>
      <c r="G9" s="2" t="s">
        <v>1128</v>
      </c>
    </row>
    <row r="10" spans="1:7" s="4" customFormat="1" ht="29.25" customHeight="1">
      <c r="A10" s="4" t="s">
        <v>2425</v>
      </c>
      <c r="B10" s="4">
        <v>34</v>
      </c>
      <c r="C10" s="4">
        <v>36</v>
      </c>
      <c r="D10" s="4">
        <v>3</v>
      </c>
    </row>
    <row r="11" spans="1:7" s="4" customFormat="1" ht="12">
      <c r="A11" s="2" t="s">
        <v>2426</v>
      </c>
      <c r="B11" s="2">
        <v>37</v>
      </c>
      <c r="C11" s="2">
        <v>45</v>
      </c>
      <c r="D11" s="2">
        <v>9</v>
      </c>
      <c r="E11" s="2" t="s">
        <v>374</v>
      </c>
      <c r="F11" s="56" t="s">
        <v>2427</v>
      </c>
      <c r="G11" s="4" t="s">
        <v>2428</v>
      </c>
    </row>
    <row r="12" spans="1:7" s="4" customFormat="1" ht="12">
      <c r="A12" s="2" t="s">
        <v>2429</v>
      </c>
      <c r="B12" s="2">
        <f>$C11+1</f>
        <v>46</v>
      </c>
      <c r="C12" s="2">
        <f>B12+$D12-1</f>
        <v>60</v>
      </c>
      <c r="D12" s="2">
        <v>15</v>
      </c>
      <c r="E12" s="2" t="s">
        <v>374</v>
      </c>
      <c r="F12" s="33" t="s">
        <v>2430</v>
      </c>
      <c r="G12" s="2" t="s">
        <v>2431</v>
      </c>
    </row>
    <row r="13" spans="1:7" s="4" customFormat="1" ht="48">
      <c r="A13" s="2" t="s">
        <v>2432</v>
      </c>
      <c r="B13" s="2">
        <f>$C12+1</f>
        <v>61</v>
      </c>
      <c r="C13" s="2">
        <f>B13+$D13-1</f>
        <v>77</v>
      </c>
      <c r="D13" s="2">
        <v>17</v>
      </c>
      <c r="E13" s="2" t="s">
        <v>374</v>
      </c>
      <c r="F13" s="17" t="s">
        <v>2433</v>
      </c>
      <c r="G13" s="2" t="s">
        <v>2434</v>
      </c>
    </row>
    <row r="14" spans="1:7" s="4" customFormat="1" ht="12">
      <c r="A14" s="2" t="s">
        <v>2435</v>
      </c>
      <c r="B14" s="2">
        <v>78</v>
      </c>
      <c r="C14" s="2">
        <f>B14+$D14-1</f>
        <v>86</v>
      </c>
      <c r="D14" s="2">
        <v>9</v>
      </c>
      <c r="E14" s="2" t="s">
        <v>374</v>
      </c>
      <c r="F14" s="56" t="s">
        <v>2427</v>
      </c>
      <c r="G14" s="4" t="s">
        <v>2436</v>
      </c>
    </row>
    <row r="15" spans="1:7" s="4" customFormat="1" ht="12">
      <c r="A15" s="2" t="s">
        <v>2437</v>
      </c>
      <c r="B15" s="2">
        <f>$C14+1</f>
        <v>87</v>
      </c>
      <c r="C15" s="2">
        <f>B15+$D15-1</f>
        <v>101</v>
      </c>
      <c r="D15" s="2">
        <v>15</v>
      </c>
      <c r="E15" s="2" t="s">
        <v>374</v>
      </c>
      <c r="F15" s="33" t="s">
        <v>2430</v>
      </c>
      <c r="G15" s="2" t="s">
        <v>2431</v>
      </c>
    </row>
    <row r="16" spans="1:7" s="4" customFormat="1" ht="48">
      <c r="A16" s="2" t="s">
        <v>2438</v>
      </c>
      <c r="B16" s="2">
        <f>$C15+1</f>
        <v>102</v>
      </c>
      <c r="C16" s="2">
        <f>B16+$D16-1</f>
        <v>118</v>
      </c>
      <c r="D16" s="2">
        <v>17</v>
      </c>
      <c r="E16" s="2" t="s">
        <v>374</v>
      </c>
      <c r="F16" s="17" t="s">
        <v>2433</v>
      </c>
      <c r="G16" s="2" t="s">
        <v>2439</v>
      </c>
    </row>
  </sheetData>
  <customSheetViews>
    <customSheetView guid="{EE821439-75E3-4A63-A3B6-BCBD88C611ED}" showPageBreaks="1" fitToPage="1">
      <pane xSplit="1" ySplit="2" topLeftCell="B3" activePane="bottomRight" state="frozenSplit"/>
      <selection pane="bottomRight"/>
      <pageMargins left="0" right="0" top="0" bottom="0" header="0" footer="0"/>
      <printOptions horizontalCentered="1" gridLines="1"/>
      <pageSetup paperSize="5" fitToHeight="100" orientation="landscape" r:id="rId1"/>
      <headerFooter alignWithMargins="0">
        <oddHeader>&amp;C&amp;A</oddHeader>
        <oddFooter>&amp;L&amp;A&amp;C&amp;P</oddFooter>
      </headerFooter>
    </customSheetView>
    <customSheetView guid="{D7F7BEE5-BE09-43B7-BD73-E69A29CFAB86}" fitToPage="1">
      <pane xSplit="1" ySplit="1" topLeftCell="B11" activePane="bottomRight" state="frozenSplit"/>
      <selection pane="bottomRight" activeCell="G12" sqref="G12"/>
      <pageMargins left="0" right="0" top="0" bottom="0" header="0" footer="0"/>
      <printOptions horizontalCentered="1" gridLines="1"/>
      <pageSetup paperSize="5" fitToHeight="100" orientation="landscape" r:id="rId2"/>
      <headerFooter alignWithMargins="0">
        <oddHeader>&amp;C&amp;A</oddHeader>
        <oddFooter>&amp;L&amp;A&amp;C&amp;P</oddFooter>
      </headerFooter>
    </customSheetView>
    <customSheetView guid="{02149C7A-8138-4D93-95DB-BA5C87F38634}" showPageBreaks="1" fitToPage="1">
      <pane xSplit="1" ySplit="2" topLeftCell="B3" activePane="bottomRight" state="frozenSplit"/>
      <selection pane="bottomRight"/>
      <pageMargins left="0" right="0" top="0" bottom="0" header="0" footer="0"/>
      <printOptions horizontalCentered="1" gridLines="1"/>
      <pageSetup paperSize="5" fitToHeight="100" orientation="landscape" r:id="rId3"/>
      <headerFooter alignWithMargins="0">
        <oddHeader>&amp;C&amp;A</oddHeader>
        <oddFooter>&amp;L&amp;A&amp;C&amp;P</oddFooter>
      </headerFooter>
    </customSheetView>
  </customSheetViews>
  <phoneticPr fontId="2" type="noConversion"/>
  <hyperlinks>
    <hyperlink ref="B1" location="'Table of Contents'!A1" display="T.O.C" xr:uid="{00000000-0004-0000-1F00-000000000000}"/>
  </hyperlinks>
  <printOptions horizontalCentered="1" gridLines="1"/>
  <pageMargins left="0.25" right="0.25" top="0.75" bottom="0.75" header="0.25" footer="0.25"/>
  <pageSetup paperSize="5" fitToHeight="100" orientation="landscape" r:id="rId4"/>
  <headerFooter alignWithMargins="0">
    <oddHeader>&amp;C&amp;A</oddHeader>
    <oddFooter>&amp;C&amp;P&amp;L&amp;"Arial"&amp;10&amp;K000000&amp;A_x000D_&amp;1#&amp;"Arial"&amp;10&amp;K737373DTCC Public (White)</oddFooter>
  </headerFooter>
  <ignoredErrors>
    <ignoredError sqref="F11 F12:F16" numberStoredAsText="1"/>
  </ignoredError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5">
    <pageSetUpPr fitToPage="1"/>
  </sheetPr>
  <dimension ref="A1:G8"/>
  <sheetViews>
    <sheetView zoomScaleNormal="100" workbookViewId="0">
      <pane xSplit="1" ySplit="2" topLeftCell="B3" activePane="bottomRight" state="frozenSplit"/>
      <selection pane="topRight" activeCell="B1" sqref="B1"/>
      <selection pane="bottomLeft" activeCell="A3" sqref="A3"/>
      <selection pane="bottomRight"/>
    </sheetView>
  </sheetViews>
  <sheetFormatPr defaultColWidth="9.140625" defaultRowHeight="12.75"/>
  <cols>
    <col min="1" max="1" width="32.42578125" style="3" customWidth="1"/>
    <col min="2" max="5" width="7.7109375" style="3" customWidth="1"/>
    <col min="6" max="7" width="40.7109375" style="3" customWidth="1"/>
    <col min="8" max="16384" width="9.140625" style="3"/>
  </cols>
  <sheetData>
    <row r="1" spans="1:7" ht="18.75" customHeight="1">
      <c r="A1" s="64" t="s">
        <v>36</v>
      </c>
      <c r="B1" s="66" t="s">
        <v>47</v>
      </c>
    </row>
    <row r="2" spans="1:7" ht="30" customHeight="1">
      <c r="A2" s="7" t="s">
        <v>363</v>
      </c>
      <c r="B2" s="7" t="s">
        <v>364</v>
      </c>
      <c r="C2" s="7" t="s">
        <v>365</v>
      </c>
      <c r="D2" s="7" t="s">
        <v>366</v>
      </c>
      <c r="E2" s="7" t="s">
        <v>367</v>
      </c>
      <c r="F2" s="7" t="s">
        <v>2440</v>
      </c>
      <c r="G2" s="7" t="s">
        <v>370</v>
      </c>
    </row>
    <row r="3" spans="1:7" s="4" customFormat="1" ht="12">
      <c r="A3" s="2" t="s">
        <v>373</v>
      </c>
      <c r="B3" s="2">
        <v>1</v>
      </c>
      <c r="C3" s="2">
        <f>$B3+$D3-1</f>
        <v>4</v>
      </c>
      <c r="D3" s="2">
        <v>4</v>
      </c>
      <c r="E3" s="2" t="s">
        <v>374</v>
      </c>
      <c r="F3" s="6"/>
    </row>
    <row r="4" spans="1:7" s="4" customFormat="1" ht="12">
      <c r="A4" s="2" t="s">
        <v>51</v>
      </c>
      <c r="B4" s="2">
        <f>$C3+1</f>
        <v>5</v>
      </c>
      <c r="C4" s="2">
        <f>$B4+$D4-1</f>
        <v>5</v>
      </c>
      <c r="D4" s="2">
        <v>1</v>
      </c>
      <c r="E4" s="2" t="s">
        <v>376</v>
      </c>
      <c r="F4" s="6" t="s">
        <v>84</v>
      </c>
    </row>
    <row r="5" spans="1:7" s="4" customFormat="1" ht="12">
      <c r="A5" s="2" t="s">
        <v>377</v>
      </c>
      <c r="B5" s="2">
        <f>$C4+1</f>
        <v>6</v>
      </c>
      <c r="C5" s="2">
        <f>$B5+$D5-1</f>
        <v>13</v>
      </c>
      <c r="D5" s="2">
        <v>8</v>
      </c>
      <c r="E5" s="2" t="s">
        <v>376</v>
      </c>
      <c r="F5" s="6"/>
      <c r="G5" s="2" t="s">
        <v>379</v>
      </c>
    </row>
    <row r="6" spans="1:7" s="4" customFormat="1" ht="12">
      <c r="A6" s="2" t="s">
        <v>503</v>
      </c>
      <c r="B6" s="2">
        <f>$C5+1</f>
        <v>14</v>
      </c>
      <c r="C6" s="2">
        <f>$B6+$D6-1</f>
        <v>21</v>
      </c>
      <c r="D6" s="2">
        <v>8</v>
      </c>
      <c r="E6" s="2" t="s">
        <v>376</v>
      </c>
      <c r="F6" s="6" t="s">
        <v>998</v>
      </c>
    </row>
    <row r="7" spans="1:7" s="4" customFormat="1" ht="12">
      <c r="A7" s="2" t="s">
        <v>382</v>
      </c>
      <c r="B7" s="2">
        <f>$C6+1</f>
        <v>22</v>
      </c>
      <c r="C7" s="2">
        <f>$B7+$D7-1</f>
        <v>24</v>
      </c>
      <c r="D7" s="2">
        <v>3</v>
      </c>
      <c r="E7" s="2" t="s">
        <v>376</v>
      </c>
      <c r="F7" s="6" t="s">
        <v>2441</v>
      </c>
    </row>
    <row r="8" spans="1:7" s="4" customFormat="1" ht="12">
      <c r="A8" s="2" t="s">
        <v>2442</v>
      </c>
      <c r="B8" s="2">
        <f>$C7+1</f>
        <v>25</v>
      </c>
      <c r="C8" s="2">
        <f>B8+$D8-1</f>
        <v>33</v>
      </c>
      <c r="D8" s="2">
        <v>9</v>
      </c>
      <c r="E8" s="2" t="s">
        <v>374</v>
      </c>
      <c r="F8" s="17" t="s">
        <v>2427</v>
      </c>
    </row>
  </sheetData>
  <customSheetViews>
    <customSheetView guid="{EE821439-75E3-4A63-A3B6-BCBD88C611ED}" showPageBreaks="1" fitToPage="1">
      <pane xSplit="1" ySplit="2" topLeftCell="B3" activePane="bottomRight" state="frozenSplit"/>
      <selection pane="bottomRight"/>
      <pageMargins left="0" right="0" top="0" bottom="0" header="0" footer="0"/>
      <printOptions horizontalCentered="1" gridLines="1"/>
      <pageSetup paperSize="5" fitToHeight="100" orientation="landscape" r:id="rId1"/>
      <headerFooter alignWithMargins="0">
        <oddHeader>&amp;C&amp;A</oddHeader>
        <oddFooter>&amp;L&amp;A&amp;C&amp;P</oddFooter>
      </headerFooter>
    </customSheetView>
    <customSheetView guid="{D7F7BEE5-BE09-43B7-BD73-E69A29CFAB86}" fitToPage="1">
      <pane xSplit="1" ySplit="1" topLeftCell="B11" activePane="bottomRight" state="frozenSplit"/>
      <selection pane="bottomRight" activeCell="G31" sqref="G31"/>
      <pageMargins left="0" right="0" top="0" bottom="0" header="0" footer="0"/>
      <printOptions horizontalCentered="1" gridLines="1"/>
      <pageSetup paperSize="5" fitToHeight="100" orientation="landscape" r:id="rId2"/>
      <headerFooter alignWithMargins="0">
        <oddHeader>&amp;C&amp;A</oddHeader>
        <oddFooter>&amp;L&amp;A&amp;C&amp;P</oddFooter>
      </headerFooter>
    </customSheetView>
    <customSheetView guid="{02149C7A-8138-4D93-95DB-BA5C87F38634}" showPageBreaks="1" fitToPage="1">
      <pane xSplit="1" ySplit="2" topLeftCell="B3" activePane="bottomRight" state="frozenSplit"/>
      <selection pane="bottomRight"/>
      <pageMargins left="0" right="0" top="0" bottom="0" header="0" footer="0"/>
      <printOptions horizontalCentered="1" gridLines="1"/>
      <pageSetup paperSize="5" fitToHeight="100" orientation="landscape" r:id="rId3"/>
      <headerFooter alignWithMargins="0">
        <oddHeader>&amp;C&amp;A</oddHeader>
        <oddFooter>&amp;L&amp;A&amp;C&amp;P</oddFooter>
      </headerFooter>
    </customSheetView>
  </customSheetViews>
  <phoneticPr fontId="2" type="noConversion"/>
  <hyperlinks>
    <hyperlink ref="B1" location="'Table of Contents'!A1" display="T.O.C" xr:uid="{00000000-0004-0000-2000-000000000000}"/>
  </hyperlinks>
  <printOptions horizontalCentered="1" gridLines="1"/>
  <pageMargins left="0.25" right="0.25" top="0.75" bottom="0.75" header="0.25" footer="0.25"/>
  <pageSetup paperSize="5" fitToHeight="100" orientation="landscape" r:id="rId4"/>
  <headerFooter alignWithMargins="0">
    <oddHeader>&amp;C&amp;A</oddHeader>
    <oddFooter>&amp;C&amp;P&amp;L&amp;"Arial"&amp;10&amp;K000000&amp;A_x000D_&amp;1#&amp;"Arial"&amp;10&amp;K737373DTCC Public (White)</oddFooter>
  </headerFooter>
  <ignoredErrors>
    <ignoredError sqref="F8" numberStoredAsText="1"/>
  </ignoredError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28">
    <pageSetUpPr fitToPage="1"/>
  </sheetPr>
  <dimension ref="A1:J15"/>
  <sheetViews>
    <sheetView zoomScaleNormal="100" workbookViewId="0">
      <pane xSplit="1" ySplit="2" topLeftCell="B3" activePane="bottomRight" state="frozenSplit"/>
      <selection pane="topRight" activeCell="B1" sqref="B1"/>
      <selection pane="bottomLeft" activeCell="A3" sqref="A3"/>
      <selection pane="bottomRight"/>
    </sheetView>
  </sheetViews>
  <sheetFormatPr defaultColWidth="9.140625" defaultRowHeight="12.75"/>
  <cols>
    <col min="1" max="1" width="30.7109375" style="3" customWidth="1"/>
    <col min="2" max="6" width="7.7109375" style="3" customWidth="1"/>
    <col min="7" max="8" width="40.7109375" style="3" customWidth="1"/>
    <col min="9" max="16384" width="9.140625" style="3"/>
  </cols>
  <sheetData>
    <row r="1" spans="1:10" ht="18.75" customHeight="1">
      <c r="A1" s="64" t="s">
        <v>37</v>
      </c>
      <c r="B1" s="66" t="s">
        <v>47</v>
      </c>
    </row>
    <row r="2" spans="1:10" ht="30" customHeight="1">
      <c r="A2" s="7" t="s">
        <v>363</v>
      </c>
      <c r="B2" s="7" t="s">
        <v>364</v>
      </c>
      <c r="C2" s="7" t="s">
        <v>365</v>
      </c>
      <c r="D2" s="7" t="s">
        <v>366</v>
      </c>
      <c r="E2" s="7" t="s">
        <v>367</v>
      </c>
      <c r="F2" s="7" t="s">
        <v>368</v>
      </c>
      <c r="G2" s="7" t="s">
        <v>369</v>
      </c>
      <c r="H2" s="42" t="s">
        <v>370</v>
      </c>
      <c r="I2" s="45"/>
    </row>
    <row r="3" spans="1:10" s="4" customFormat="1">
      <c r="A3" s="2" t="s">
        <v>2443</v>
      </c>
      <c r="B3" s="2">
        <v>1</v>
      </c>
      <c r="C3" s="4">
        <v>5</v>
      </c>
      <c r="D3" s="2">
        <v>5</v>
      </c>
      <c r="E3" s="2" t="s">
        <v>376</v>
      </c>
      <c r="F3" s="2" t="s">
        <v>375</v>
      </c>
      <c r="G3" s="2" t="s">
        <v>2444</v>
      </c>
      <c r="H3" s="2" t="s">
        <v>2444</v>
      </c>
      <c r="J3" s="3"/>
    </row>
    <row r="4" spans="1:10" s="4" customFormat="1" ht="84">
      <c r="A4" s="2" t="s">
        <v>2445</v>
      </c>
      <c r="B4" s="2">
        <v>6</v>
      </c>
      <c r="C4" s="4">
        <v>10</v>
      </c>
      <c r="D4" s="2">
        <v>5</v>
      </c>
      <c r="E4" s="2" t="s">
        <v>376</v>
      </c>
      <c r="F4" s="2" t="s">
        <v>375</v>
      </c>
      <c r="G4" s="2" t="s">
        <v>2446</v>
      </c>
      <c r="H4" s="2" t="s">
        <v>2447</v>
      </c>
      <c r="J4" s="3"/>
    </row>
    <row r="5" spans="1:10" s="4" customFormat="1">
      <c r="A5" s="2" t="s">
        <v>2443</v>
      </c>
      <c r="B5" s="2">
        <v>11</v>
      </c>
      <c r="C5" s="4">
        <v>16</v>
      </c>
      <c r="D5" s="2">
        <v>6</v>
      </c>
      <c r="E5" s="2" t="s">
        <v>376</v>
      </c>
      <c r="F5" s="2" t="s">
        <v>375</v>
      </c>
      <c r="G5" s="2" t="s">
        <v>2448</v>
      </c>
      <c r="H5" s="2"/>
      <c r="J5" s="3"/>
    </row>
    <row r="6" spans="1:10" s="4" customFormat="1" ht="60">
      <c r="A6" s="2" t="s">
        <v>2449</v>
      </c>
      <c r="B6" s="2">
        <v>17</v>
      </c>
      <c r="C6" s="4">
        <v>20</v>
      </c>
      <c r="D6" s="2">
        <v>4</v>
      </c>
      <c r="E6" s="2" t="s">
        <v>376</v>
      </c>
      <c r="F6" s="2" t="s">
        <v>375</v>
      </c>
      <c r="G6" s="2"/>
      <c r="H6" s="2" t="s">
        <v>2450</v>
      </c>
      <c r="J6" s="3"/>
    </row>
    <row r="7" spans="1:10" s="4" customFormat="1">
      <c r="A7" s="2" t="s">
        <v>2443</v>
      </c>
      <c r="B7" s="2">
        <v>21</v>
      </c>
      <c r="C7" s="4">
        <v>22</v>
      </c>
      <c r="D7" s="2">
        <v>2</v>
      </c>
      <c r="E7" s="2" t="s">
        <v>376</v>
      </c>
      <c r="F7" s="2" t="s">
        <v>375</v>
      </c>
      <c r="G7" s="2" t="s">
        <v>2451</v>
      </c>
      <c r="H7" s="2"/>
      <c r="J7" s="3"/>
    </row>
    <row r="8" spans="1:10" s="4" customFormat="1" ht="99" customHeight="1">
      <c r="A8" s="2" t="s">
        <v>2452</v>
      </c>
      <c r="B8" s="2">
        <v>23</v>
      </c>
      <c r="C8" s="4">
        <v>26</v>
      </c>
      <c r="D8" s="2">
        <v>4</v>
      </c>
      <c r="E8" s="2" t="s">
        <v>376</v>
      </c>
      <c r="F8" s="2" t="s">
        <v>375</v>
      </c>
      <c r="G8" s="2"/>
      <c r="H8" s="2" t="s">
        <v>2453</v>
      </c>
      <c r="J8" s="3"/>
    </row>
    <row r="9" spans="1:10" s="4" customFormat="1" ht="24">
      <c r="A9" s="2" t="s">
        <v>2454</v>
      </c>
      <c r="B9" s="2">
        <v>27</v>
      </c>
      <c r="C9" s="4">
        <v>34</v>
      </c>
      <c r="D9" s="2">
        <v>8</v>
      </c>
      <c r="E9" s="2" t="s">
        <v>374</v>
      </c>
      <c r="F9" s="2" t="s">
        <v>375</v>
      </c>
      <c r="G9" s="16" t="s">
        <v>450</v>
      </c>
      <c r="H9" s="16" t="s">
        <v>2455</v>
      </c>
      <c r="I9" s="15"/>
    </row>
    <row r="10" spans="1:10" s="4" customFormat="1" ht="96">
      <c r="A10" s="2" t="s">
        <v>2456</v>
      </c>
      <c r="B10" s="2">
        <v>35</v>
      </c>
      <c r="C10" s="4">
        <v>59</v>
      </c>
      <c r="D10" s="2">
        <v>25</v>
      </c>
      <c r="E10" s="2" t="s">
        <v>376</v>
      </c>
      <c r="F10" s="2" t="s">
        <v>375</v>
      </c>
      <c r="G10" s="2" t="s">
        <v>2457</v>
      </c>
      <c r="H10" s="2" t="s">
        <v>2458</v>
      </c>
      <c r="I10" s="15"/>
      <c r="J10" s="15"/>
    </row>
    <row r="11" spans="1:10" s="4" customFormat="1" ht="72">
      <c r="A11" s="2" t="s">
        <v>2459</v>
      </c>
      <c r="B11" s="2">
        <v>60</v>
      </c>
      <c r="C11" s="4">
        <v>60</v>
      </c>
      <c r="D11" s="2">
        <v>1</v>
      </c>
      <c r="E11" s="2" t="s">
        <v>376</v>
      </c>
      <c r="F11" s="2" t="s">
        <v>458</v>
      </c>
      <c r="G11" s="2" t="s">
        <v>2460</v>
      </c>
      <c r="H11" s="2" t="s">
        <v>2461</v>
      </c>
      <c r="I11" s="15"/>
      <c r="J11" s="15"/>
    </row>
    <row r="12" spans="1:10" s="4" customFormat="1" ht="84">
      <c r="A12" s="2" t="s">
        <v>2462</v>
      </c>
      <c r="B12" s="2">
        <v>61</v>
      </c>
      <c r="C12" s="4">
        <v>63</v>
      </c>
      <c r="D12" s="2">
        <v>3</v>
      </c>
      <c r="E12" s="2" t="s">
        <v>374</v>
      </c>
      <c r="F12" s="2" t="s">
        <v>458</v>
      </c>
      <c r="G12" s="2" t="s">
        <v>2463</v>
      </c>
      <c r="H12" s="74" t="s">
        <v>2464</v>
      </c>
      <c r="I12" s="15"/>
      <c r="J12" s="15"/>
    </row>
    <row r="13" spans="1:10" s="4" customFormat="1" ht="12">
      <c r="A13" s="4" t="s">
        <v>503</v>
      </c>
      <c r="B13" s="4">
        <v>64</v>
      </c>
      <c r="C13" s="4">
        <v>64</v>
      </c>
      <c r="D13" s="4">
        <v>1</v>
      </c>
      <c r="E13" s="4" t="s">
        <v>376</v>
      </c>
      <c r="F13" s="4" t="s">
        <v>375</v>
      </c>
      <c r="G13" s="4" t="s">
        <v>998</v>
      </c>
    </row>
    <row r="14" spans="1:10" s="4" customFormat="1" ht="36">
      <c r="A14" s="4" t="s">
        <v>2443</v>
      </c>
      <c r="B14" s="4">
        <v>65</v>
      </c>
      <c r="C14" s="4">
        <v>65</v>
      </c>
      <c r="D14" s="4">
        <v>1</v>
      </c>
      <c r="E14" s="4" t="s">
        <v>376</v>
      </c>
      <c r="F14" s="4" t="s">
        <v>375</v>
      </c>
      <c r="G14" s="2" t="s">
        <v>2465</v>
      </c>
      <c r="H14" s="2" t="s">
        <v>2466</v>
      </c>
    </row>
    <row r="15" spans="1:10" s="2" customFormat="1" ht="12">
      <c r="A15" s="2" t="s">
        <v>503</v>
      </c>
      <c r="B15" s="2">
        <v>66</v>
      </c>
      <c r="C15" s="2">
        <v>80</v>
      </c>
      <c r="D15" s="2">
        <v>15</v>
      </c>
      <c r="E15" s="2" t="s">
        <v>376</v>
      </c>
      <c r="F15" s="2" t="s">
        <v>375</v>
      </c>
      <c r="G15" s="2" t="s">
        <v>998</v>
      </c>
    </row>
  </sheetData>
  <customSheetViews>
    <customSheetView guid="{EE821439-75E3-4A63-A3B6-BCBD88C611ED}" showPageBreaks="1" fitToPage="1" printArea="1">
      <pane xSplit="1" ySplit="2" topLeftCell="C3" activePane="bottomRight" state="frozenSplit"/>
      <selection pane="bottomRight"/>
      <pageMargins left="0" right="0" top="0" bottom="0" header="0" footer="0"/>
      <printOptions horizontalCentered="1" gridLines="1"/>
      <pageSetup paperSize="5" fitToHeight="100" orientation="landscape" r:id="rId1"/>
      <headerFooter alignWithMargins="0">
        <oddHeader>&amp;C&amp;A</oddHeader>
        <oddFooter>&amp;L&amp;A&amp;C&amp;P</oddFooter>
      </headerFooter>
    </customSheetView>
    <customSheetView guid="{D7F7BEE5-BE09-43B7-BD73-E69A29CFAB86}" fitToPage="1">
      <pane xSplit="1" ySplit="1" topLeftCell="B2" activePane="bottomRight" state="frozenSplit"/>
      <selection pane="bottomRight" activeCell="G19" sqref="G19"/>
      <pageMargins left="0" right="0" top="0" bottom="0" header="0" footer="0"/>
      <printOptions horizontalCentered="1" gridLines="1"/>
      <pageSetup paperSize="5" fitToHeight="100" orientation="landscape" r:id="rId2"/>
      <headerFooter alignWithMargins="0">
        <oddHeader>&amp;C&amp;A</oddHeader>
        <oddFooter>&amp;L&amp;A&amp;C&amp;P</oddFooter>
      </headerFooter>
    </customSheetView>
    <customSheetView guid="{02149C7A-8138-4D93-95DB-BA5C87F38634}" showPageBreaks="1" fitToPage="1">
      <pane xSplit="1" ySplit="2" topLeftCell="B3" activePane="bottomRight" state="frozenSplit"/>
      <selection pane="bottomRight"/>
      <pageMargins left="0" right="0" top="0" bottom="0" header="0" footer="0"/>
      <printOptions horizontalCentered="1" gridLines="1"/>
      <pageSetup paperSize="5" fitToHeight="100" orientation="landscape" r:id="rId3"/>
      <headerFooter alignWithMargins="0">
        <oddHeader>&amp;C&amp;A</oddHeader>
        <oddFooter>&amp;L&amp;A&amp;C&amp;P</oddFooter>
      </headerFooter>
    </customSheetView>
  </customSheetViews>
  <phoneticPr fontId="2" type="noConversion"/>
  <hyperlinks>
    <hyperlink ref="B1" location="'Table of Contents'!A1" display="T.O.C" xr:uid="{00000000-0004-0000-2100-000000000000}"/>
  </hyperlinks>
  <printOptions horizontalCentered="1" gridLines="1"/>
  <pageMargins left="0.25" right="0.25" top="0.75" bottom="0.75" header="0.25" footer="0.25"/>
  <pageSetup paperSize="5" fitToHeight="100" orientation="landscape" r:id="rId4"/>
  <headerFooter alignWithMargins="0">
    <oddHeader>&amp;C&amp;A</oddHeader>
    <oddFooter>&amp;C&amp;P&amp;L&amp;"Arial"&amp;10&amp;K000000&amp;A_x000D_&amp;1#&amp;"Arial"&amp;10&amp;K737373DTCC Public (White)</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9">
    <pageSetUpPr fitToPage="1"/>
  </sheetPr>
  <dimension ref="A1:H14"/>
  <sheetViews>
    <sheetView zoomScaleNormal="100" workbookViewId="0">
      <pane xSplit="1" ySplit="2" topLeftCell="B3" activePane="bottomRight" state="frozenSplit"/>
      <selection pane="topRight" activeCell="B1" sqref="B1"/>
      <selection pane="bottomLeft" activeCell="A3" sqref="A3"/>
      <selection pane="bottomRight"/>
    </sheetView>
  </sheetViews>
  <sheetFormatPr defaultColWidth="9.140625" defaultRowHeight="12.75"/>
  <cols>
    <col min="1" max="1" width="30.7109375" style="3" customWidth="1"/>
    <col min="2" max="6" width="7.7109375" style="3" customWidth="1"/>
    <col min="7" max="8" width="40.7109375" style="3" customWidth="1"/>
    <col min="9" max="16384" width="9.140625" style="3"/>
  </cols>
  <sheetData>
    <row r="1" spans="1:8" ht="18.75" customHeight="1">
      <c r="A1" s="64" t="s">
        <v>38</v>
      </c>
      <c r="B1" s="66" t="s">
        <v>47</v>
      </c>
    </row>
    <row r="2" spans="1:8" ht="30" customHeight="1">
      <c r="A2" s="7" t="s">
        <v>363</v>
      </c>
      <c r="B2" s="7" t="s">
        <v>364</v>
      </c>
      <c r="C2" s="7" t="s">
        <v>365</v>
      </c>
      <c r="D2" s="7" t="s">
        <v>366</v>
      </c>
      <c r="E2" s="7" t="s">
        <v>367</v>
      </c>
      <c r="F2" s="7" t="s">
        <v>368</v>
      </c>
      <c r="G2" s="7" t="s">
        <v>369</v>
      </c>
      <c r="H2" s="42" t="s">
        <v>370</v>
      </c>
    </row>
    <row r="3" spans="1:8" s="4" customFormat="1" ht="12">
      <c r="A3" s="2" t="s">
        <v>2443</v>
      </c>
      <c r="B3" s="2">
        <v>1</v>
      </c>
      <c r="C3" s="4">
        <f t="shared" ref="C3" si="0">($D3+$B3)-1</f>
        <v>5</v>
      </c>
      <c r="D3" s="2">
        <v>5</v>
      </c>
      <c r="E3" s="2" t="s">
        <v>376</v>
      </c>
      <c r="F3" s="2" t="s">
        <v>375</v>
      </c>
      <c r="G3" s="2" t="s">
        <v>2467</v>
      </c>
      <c r="H3" s="2"/>
    </row>
    <row r="4" spans="1:8" s="4" customFormat="1" ht="84">
      <c r="A4" s="2" t="s">
        <v>2445</v>
      </c>
      <c r="B4" s="2">
        <f t="shared" ref="B4:B14" si="1">$C3+1</f>
        <v>6</v>
      </c>
      <c r="C4" s="2">
        <f t="shared" ref="C4:C14" si="2">$B4+$D4-1</f>
        <v>10</v>
      </c>
      <c r="D4" s="2">
        <v>5</v>
      </c>
      <c r="E4" s="2" t="s">
        <v>376</v>
      </c>
      <c r="F4" s="2" t="s">
        <v>375</v>
      </c>
      <c r="G4" s="2" t="s">
        <v>2446</v>
      </c>
      <c r="H4" s="2" t="s">
        <v>2447</v>
      </c>
    </row>
    <row r="5" spans="1:8" s="4" customFormat="1" ht="12">
      <c r="A5" s="2" t="s">
        <v>2443</v>
      </c>
      <c r="B5" s="2">
        <f t="shared" si="1"/>
        <v>11</v>
      </c>
      <c r="C5" s="2">
        <f t="shared" si="2"/>
        <v>16</v>
      </c>
      <c r="D5" s="2">
        <v>6</v>
      </c>
      <c r="E5" s="2" t="s">
        <v>376</v>
      </c>
      <c r="F5" s="2" t="s">
        <v>375</v>
      </c>
      <c r="G5" s="2" t="s">
        <v>2448</v>
      </c>
      <c r="H5" s="2"/>
    </row>
    <row r="6" spans="1:8" s="4" customFormat="1" ht="60">
      <c r="A6" s="2" t="s">
        <v>2449</v>
      </c>
      <c r="B6" s="2">
        <f t="shared" si="1"/>
        <v>17</v>
      </c>
      <c r="C6" s="2">
        <f t="shared" si="2"/>
        <v>20</v>
      </c>
      <c r="D6" s="2">
        <v>4</v>
      </c>
      <c r="E6" s="2" t="s">
        <v>376</v>
      </c>
      <c r="F6" s="2" t="s">
        <v>375</v>
      </c>
      <c r="G6" s="2"/>
      <c r="H6" s="2" t="s">
        <v>2468</v>
      </c>
    </row>
    <row r="7" spans="1:8" s="4" customFormat="1" ht="12">
      <c r="A7" s="2" t="s">
        <v>2443</v>
      </c>
      <c r="B7" s="2">
        <f t="shared" si="1"/>
        <v>21</v>
      </c>
      <c r="C7" s="2">
        <f t="shared" si="2"/>
        <v>22</v>
      </c>
      <c r="D7" s="2">
        <v>2</v>
      </c>
      <c r="E7" s="2" t="s">
        <v>376</v>
      </c>
      <c r="F7" s="2" t="s">
        <v>375</v>
      </c>
      <c r="G7" s="2" t="s">
        <v>2451</v>
      </c>
      <c r="H7" s="2"/>
    </row>
    <row r="8" spans="1:8" s="4" customFormat="1" ht="108">
      <c r="A8" s="2" t="s">
        <v>2452</v>
      </c>
      <c r="B8" s="2">
        <f t="shared" si="1"/>
        <v>23</v>
      </c>
      <c r="C8" s="2">
        <f t="shared" si="2"/>
        <v>26</v>
      </c>
      <c r="D8" s="2">
        <v>4</v>
      </c>
      <c r="E8" s="2" t="s">
        <v>376</v>
      </c>
      <c r="F8" s="2" t="s">
        <v>375</v>
      </c>
      <c r="G8" s="2"/>
      <c r="H8" s="2" t="s">
        <v>2469</v>
      </c>
    </row>
    <row r="9" spans="1:8" s="4" customFormat="1" ht="24">
      <c r="A9" s="2" t="s">
        <v>2470</v>
      </c>
      <c r="B9" s="2">
        <f t="shared" si="1"/>
        <v>27</v>
      </c>
      <c r="C9" s="2">
        <f t="shared" si="2"/>
        <v>33</v>
      </c>
      <c r="D9" s="2">
        <v>7</v>
      </c>
      <c r="E9" s="2" t="s">
        <v>376</v>
      </c>
      <c r="F9" s="2" t="s">
        <v>385</v>
      </c>
      <c r="G9" s="56" t="s">
        <v>2471</v>
      </c>
      <c r="H9" s="2" t="s">
        <v>2472</v>
      </c>
    </row>
    <row r="10" spans="1:8" s="4" customFormat="1" ht="12">
      <c r="A10" s="2" t="s">
        <v>503</v>
      </c>
      <c r="B10" s="2">
        <f t="shared" si="1"/>
        <v>34</v>
      </c>
      <c r="C10" s="2">
        <f t="shared" si="2"/>
        <v>34</v>
      </c>
      <c r="D10" s="2">
        <v>1</v>
      </c>
      <c r="E10" s="2" t="s">
        <v>376</v>
      </c>
      <c r="F10" s="2" t="s">
        <v>375</v>
      </c>
      <c r="G10" s="2" t="s">
        <v>998</v>
      </c>
      <c r="H10" s="2" t="s">
        <v>998</v>
      </c>
    </row>
    <row r="11" spans="1:8" s="4" customFormat="1" ht="24">
      <c r="A11" s="2" t="s">
        <v>2473</v>
      </c>
      <c r="B11" s="2">
        <f>$C10+1</f>
        <v>35</v>
      </c>
      <c r="C11" s="2">
        <f t="shared" si="2"/>
        <v>43</v>
      </c>
      <c r="D11" s="2">
        <v>9</v>
      </c>
      <c r="E11" s="2" t="s">
        <v>374</v>
      </c>
      <c r="F11" s="2" t="s">
        <v>385</v>
      </c>
      <c r="G11" s="2"/>
      <c r="H11" s="2" t="s">
        <v>2472</v>
      </c>
    </row>
    <row r="12" spans="1:8" s="4" customFormat="1" ht="12">
      <c r="A12" s="2" t="s">
        <v>503</v>
      </c>
      <c r="B12" s="2">
        <f t="shared" si="1"/>
        <v>44</v>
      </c>
      <c r="C12" s="2">
        <f t="shared" si="2"/>
        <v>44</v>
      </c>
      <c r="D12" s="2">
        <v>1</v>
      </c>
      <c r="E12" s="2" t="s">
        <v>376</v>
      </c>
      <c r="F12" s="2" t="s">
        <v>375</v>
      </c>
      <c r="G12" s="2" t="s">
        <v>998</v>
      </c>
      <c r="H12" s="2" t="s">
        <v>998</v>
      </c>
    </row>
    <row r="13" spans="1:8" s="4" customFormat="1" ht="12">
      <c r="A13" s="4" t="s">
        <v>2474</v>
      </c>
      <c r="B13" s="2">
        <f t="shared" si="1"/>
        <v>45</v>
      </c>
      <c r="C13" s="2">
        <f t="shared" si="2"/>
        <v>53</v>
      </c>
      <c r="D13" s="4">
        <v>9</v>
      </c>
      <c r="F13" s="4" t="s">
        <v>375</v>
      </c>
      <c r="G13" s="4" t="s">
        <v>2475</v>
      </c>
      <c r="H13" s="2" t="s">
        <v>2476</v>
      </c>
    </row>
    <row r="14" spans="1:8" s="4" customFormat="1" ht="12">
      <c r="A14" s="2" t="s">
        <v>503</v>
      </c>
      <c r="B14" s="2">
        <f t="shared" si="1"/>
        <v>54</v>
      </c>
      <c r="C14" s="2">
        <f t="shared" si="2"/>
        <v>80</v>
      </c>
      <c r="D14" s="4">
        <v>27</v>
      </c>
      <c r="E14" s="2" t="s">
        <v>376</v>
      </c>
      <c r="F14" s="2" t="s">
        <v>375</v>
      </c>
      <c r="G14" s="2" t="s">
        <v>998</v>
      </c>
      <c r="H14" s="2" t="s">
        <v>998</v>
      </c>
    </row>
  </sheetData>
  <customSheetViews>
    <customSheetView guid="{EE821439-75E3-4A63-A3B6-BCBD88C611ED}" showPageBreaks="1" fitToPage="1">
      <pane xSplit="1" ySplit="2" topLeftCell="B3" activePane="bottomRight" state="frozenSplit"/>
      <selection pane="bottomRight"/>
      <pageMargins left="0" right="0" top="0" bottom="0" header="0" footer="0"/>
      <printOptions horizontalCentered="1" gridLines="1"/>
      <pageSetup paperSize="5" fitToHeight="100" orientation="landscape" r:id="rId1"/>
      <headerFooter alignWithMargins="0">
        <oddHeader>&amp;C&amp;A</oddHeader>
        <oddFooter>&amp;L&amp;A&amp;C&amp;P</oddFooter>
      </headerFooter>
    </customSheetView>
    <customSheetView guid="{D7F7BEE5-BE09-43B7-BD73-E69A29CFAB86}" fitToPage="1">
      <pane xSplit="1" ySplit="1" topLeftCell="B2" activePane="bottomRight" state="frozenSplit"/>
      <selection pane="bottomRight" activeCell="A30" sqref="A30"/>
      <pageMargins left="0" right="0" top="0" bottom="0" header="0" footer="0"/>
      <printOptions horizontalCentered="1" gridLines="1"/>
      <pageSetup paperSize="5" fitToHeight="100" orientation="landscape" r:id="rId2"/>
      <headerFooter alignWithMargins="0">
        <oddHeader>&amp;C&amp;A</oddHeader>
        <oddFooter>&amp;L&amp;A&amp;C&amp;P</oddFooter>
      </headerFooter>
    </customSheetView>
    <customSheetView guid="{02149C7A-8138-4D93-95DB-BA5C87F38634}" showPageBreaks="1" fitToPage="1">
      <pane xSplit="1" ySplit="2" topLeftCell="B3" activePane="bottomRight" state="frozenSplit"/>
      <selection pane="bottomRight"/>
      <pageMargins left="0" right="0" top="0" bottom="0" header="0" footer="0"/>
      <printOptions horizontalCentered="1" gridLines="1"/>
      <pageSetup paperSize="5" fitToHeight="100" orientation="landscape" r:id="rId3"/>
      <headerFooter alignWithMargins="0">
        <oddHeader>&amp;C&amp;A</oddHeader>
        <oddFooter>&amp;L&amp;A&amp;C&amp;P</oddFooter>
      </headerFooter>
    </customSheetView>
  </customSheetViews>
  <phoneticPr fontId="2" type="noConversion"/>
  <hyperlinks>
    <hyperlink ref="B1" location="'Table of Contents'!A1" display="T.O.C" xr:uid="{00000000-0004-0000-2200-000000000000}"/>
  </hyperlinks>
  <printOptions horizontalCentered="1" gridLines="1"/>
  <pageMargins left="0.25" right="0.25" top="0.75" bottom="0.75" header="0.25" footer="0.25"/>
  <pageSetup paperSize="5" fitToHeight="100" orientation="landscape" r:id="rId4"/>
  <headerFooter alignWithMargins="0">
    <oddHeader>&amp;C&amp;A</oddHeader>
    <oddFooter>&amp;C&amp;P&amp;L&amp;"Arial"&amp;10&amp;K000000&amp;A_x000D_&amp;1#&amp;"Arial"&amp;10&amp;K737373DTCC Public (White)</oddFooter>
  </headerFooter>
  <ignoredErrors>
    <ignoredError sqref="G9" numberStoredAsText="1"/>
  </ignoredError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8"/>
  <dimension ref="A1:G30"/>
  <sheetViews>
    <sheetView zoomScaleNormal="100" workbookViewId="0">
      <pane xSplit="1" ySplit="2" topLeftCell="B3" activePane="bottomRight" state="frozen"/>
      <selection pane="topRight" activeCell="B1" sqref="B1"/>
      <selection pane="bottomLeft" activeCell="A3" sqref="A3"/>
      <selection pane="bottomRight"/>
    </sheetView>
  </sheetViews>
  <sheetFormatPr defaultColWidth="9.140625" defaultRowHeight="12.75"/>
  <cols>
    <col min="1" max="1" width="30.7109375" style="3" customWidth="1"/>
    <col min="2" max="5" width="7.7109375" style="3" customWidth="1"/>
    <col min="6" max="6" width="43.5703125" style="3" customWidth="1"/>
    <col min="7" max="7" width="40.7109375" style="3" customWidth="1"/>
    <col min="8" max="16384" width="9.140625" style="3"/>
  </cols>
  <sheetData>
    <row r="1" spans="1:7" ht="18.75" customHeight="1">
      <c r="A1" s="64" t="s">
        <v>39</v>
      </c>
      <c r="B1" s="66" t="s">
        <v>47</v>
      </c>
    </row>
    <row r="2" spans="1:7" ht="30" customHeight="1">
      <c r="A2" s="7" t="s">
        <v>363</v>
      </c>
      <c r="B2" s="7" t="s">
        <v>364</v>
      </c>
      <c r="C2" s="7" t="s">
        <v>365</v>
      </c>
      <c r="D2" s="7" t="s">
        <v>366</v>
      </c>
      <c r="E2" s="7" t="s">
        <v>367</v>
      </c>
      <c r="F2" s="7" t="s">
        <v>369</v>
      </c>
      <c r="G2" s="7" t="s">
        <v>370</v>
      </c>
    </row>
    <row r="3" spans="1:7" s="4" customFormat="1" ht="24">
      <c r="A3" s="2" t="s">
        <v>2477</v>
      </c>
      <c r="B3" s="2">
        <v>1</v>
      </c>
      <c r="C3" s="4">
        <v>6</v>
      </c>
      <c r="D3" s="2">
        <v>6</v>
      </c>
      <c r="E3" s="2" t="s">
        <v>376</v>
      </c>
      <c r="F3" s="2" t="s">
        <v>2478</v>
      </c>
      <c r="G3" s="2" t="s">
        <v>2479</v>
      </c>
    </row>
    <row r="4" spans="1:7" s="4" customFormat="1" ht="24">
      <c r="A4" s="2" t="s">
        <v>2480</v>
      </c>
      <c r="B4" s="2">
        <f>$C3+1</f>
        <v>7</v>
      </c>
      <c r="C4" s="4">
        <f>($B4+$D4)-1</f>
        <v>14</v>
      </c>
      <c r="D4" s="2">
        <v>8</v>
      </c>
      <c r="E4" s="2" t="s">
        <v>374</v>
      </c>
      <c r="F4" s="2" t="s">
        <v>2481</v>
      </c>
      <c r="G4" s="2" t="s">
        <v>2482</v>
      </c>
    </row>
    <row r="5" spans="1:7" s="4" customFormat="1" ht="12">
      <c r="A5" s="2" t="s">
        <v>2474</v>
      </c>
      <c r="B5" s="2">
        <f t="shared" ref="B5:B29" si="0">$C4+1</f>
        <v>15</v>
      </c>
      <c r="C5" s="4">
        <f t="shared" ref="C5:C29" si="1">($B5+$D5)-1</f>
        <v>16</v>
      </c>
      <c r="D5" s="4">
        <v>2</v>
      </c>
      <c r="E5" s="2"/>
      <c r="F5" s="2" t="s">
        <v>2475</v>
      </c>
      <c r="G5" s="2" t="s">
        <v>2483</v>
      </c>
    </row>
    <row r="6" spans="1:7" s="4" customFormat="1" ht="12">
      <c r="A6" s="2" t="s">
        <v>2484</v>
      </c>
      <c r="B6" s="2">
        <f t="shared" si="0"/>
        <v>17</v>
      </c>
      <c r="C6" s="4">
        <f t="shared" si="1"/>
        <v>19</v>
      </c>
      <c r="D6" s="2">
        <v>3</v>
      </c>
      <c r="E6" s="2" t="s">
        <v>374</v>
      </c>
      <c r="F6" s="2"/>
      <c r="G6" s="2"/>
    </row>
    <row r="7" spans="1:7" s="4" customFormat="1" ht="36">
      <c r="A7" s="2" t="s">
        <v>2485</v>
      </c>
      <c r="B7" s="2">
        <f t="shared" si="0"/>
        <v>20</v>
      </c>
      <c r="C7" s="4">
        <f t="shared" si="1"/>
        <v>39</v>
      </c>
      <c r="D7" s="2">
        <v>20</v>
      </c>
      <c r="E7" s="2" t="s">
        <v>376</v>
      </c>
      <c r="F7" s="2" t="s">
        <v>2486</v>
      </c>
      <c r="G7" s="2" t="s">
        <v>2487</v>
      </c>
    </row>
    <row r="8" spans="1:7" s="4" customFormat="1" ht="12" customHeight="1">
      <c r="A8" s="2" t="s">
        <v>2474</v>
      </c>
      <c r="B8" s="2">
        <f t="shared" si="0"/>
        <v>40</v>
      </c>
      <c r="C8" s="4">
        <f t="shared" si="1"/>
        <v>42</v>
      </c>
      <c r="D8" s="2">
        <v>3</v>
      </c>
      <c r="E8" s="2"/>
      <c r="F8" s="2" t="s">
        <v>2475</v>
      </c>
      <c r="G8" s="2" t="s">
        <v>2483</v>
      </c>
    </row>
    <row r="9" spans="1:7" s="4" customFormat="1" ht="12">
      <c r="A9" s="2" t="s">
        <v>2474</v>
      </c>
      <c r="B9" s="2">
        <f t="shared" si="0"/>
        <v>43</v>
      </c>
      <c r="C9" s="4">
        <f t="shared" si="1"/>
        <v>43</v>
      </c>
      <c r="D9" s="2">
        <v>1</v>
      </c>
      <c r="E9" s="2"/>
      <c r="F9" s="16" t="s">
        <v>2475</v>
      </c>
      <c r="G9" s="2" t="s">
        <v>2483</v>
      </c>
    </row>
    <row r="10" spans="1:7" s="4" customFormat="1" ht="84">
      <c r="A10" s="2" t="s">
        <v>2488</v>
      </c>
      <c r="B10" s="2">
        <f t="shared" si="0"/>
        <v>44</v>
      </c>
      <c r="C10" s="4">
        <f t="shared" si="1"/>
        <v>45</v>
      </c>
      <c r="D10" s="2">
        <v>2</v>
      </c>
      <c r="E10" s="2" t="s">
        <v>376</v>
      </c>
      <c r="F10" s="2" t="s">
        <v>2489</v>
      </c>
      <c r="G10" s="74" t="s">
        <v>2490</v>
      </c>
    </row>
    <row r="11" spans="1:7" s="4" customFormat="1" ht="24">
      <c r="A11" s="2" t="s">
        <v>2491</v>
      </c>
      <c r="B11" s="2">
        <f t="shared" si="0"/>
        <v>46</v>
      </c>
      <c r="C11" s="4">
        <f t="shared" si="1"/>
        <v>46</v>
      </c>
      <c r="D11" s="2">
        <v>1</v>
      </c>
      <c r="E11" s="2" t="s">
        <v>376</v>
      </c>
      <c r="F11" s="2" t="s">
        <v>2492</v>
      </c>
      <c r="G11" s="2"/>
    </row>
    <row r="12" spans="1:7" s="4" customFormat="1" ht="84">
      <c r="A12" s="2" t="s">
        <v>2493</v>
      </c>
      <c r="B12" s="2">
        <f t="shared" si="0"/>
        <v>47</v>
      </c>
      <c r="C12" s="4">
        <f t="shared" si="1"/>
        <v>54</v>
      </c>
      <c r="D12" s="2">
        <v>8</v>
      </c>
      <c r="E12" s="2" t="s">
        <v>374</v>
      </c>
      <c r="F12" s="4" t="s">
        <v>2494</v>
      </c>
      <c r="G12" s="2" t="s">
        <v>2495</v>
      </c>
    </row>
    <row r="13" spans="1:7" s="4" customFormat="1" ht="156">
      <c r="A13" s="82" t="s">
        <v>2496</v>
      </c>
      <c r="B13" s="81">
        <f t="shared" si="0"/>
        <v>55</v>
      </c>
      <c r="C13" s="82">
        <f t="shared" si="1"/>
        <v>56</v>
      </c>
      <c r="D13" s="81">
        <v>2</v>
      </c>
      <c r="E13" s="82" t="s">
        <v>374</v>
      </c>
      <c r="F13" s="81" t="s">
        <v>2497</v>
      </c>
      <c r="G13" s="81" t="s">
        <v>2498</v>
      </c>
    </row>
    <row r="14" spans="1:7" s="4" customFormat="1" ht="24">
      <c r="A14" s="4" t="s">
        <v>2499</v>
      </c>
      <c r="B14" s="2">
        <f t="shared" si="0"/>
        <v>57</v>
      </c>
      <c r="C14" s="4">
        <f t="shared" si="1"/>
        <v>63</v>
      </c>
      <c r="D14" s="4">
        <v>7</v>
      </c>
      <c r="E14" s="4" t="s">
        <v>376</v>
      </c>
      <c r="G14" s="75" t="s">
        <v>2500</v>
      </c>
    </row>
    <row r="15" spans="1:7" s="2" customFormat="1" ht="12">
      <c r="A15" s="2" t="s">
        <v>2501</v>
      </c>
      <c r="B15" s="2">
        <f t="shared" si="0"/>
        <v>64</v>
      </c>
      <c r="C15" s="4">
        <f t="shared" si="1"/>
        <v>64</v>
      </c>
      <c r="D15" s="4">
        <v>1</v>
      </c>
      <c r="E15" s="2" t="s">
        <v>374</v>
      </c>
      <c r="F15" s="2" t="s">
        <v>2502</v>
      </c>
      <c r="G15" s="4"/>
    </row>
    <row r="16" spans="1:7" s="4" customFormat="1" ht="12">
      <c r="A16" s="2" t="s">
        <v>2503</v>
      </c>
      <c r="B16" s="2">
        <f t="shared" si="0"/>
        <v>65</v>
      </c>
      <c r="C16" s="4">
        <f t="shared" si="1"/>
        <v>73</v>
      </c>
      <c r="D16" s="2">
        <v>9</v>
      </c>
      <c r="E16" s="2" t="s">
        <v>374</v>
      </c>
      <c r="F16" s="2" t="s">
        <v>2504</v>
      </c>
      <c r="G16" s="4" t="s">
        <v>2505</v>
      </c>
    </row>
    <row r="17" spans="1:7" s="4" customFormat="1" ht="96">
      <c r="A17" s="2" t="s">
        <v>2506</v>
      </c>
      <c r="B17" s="2">
        <f t="shared" si="0"/>
        <v>74</v>
      </c>
      <c r="C17" s="4">
        <f t="shared" si="1"/>
        <v>77</v>
      </c>
      <c r="D17" s="2">
        <v>4</v>
      </c>
      <c r="E17" s="2" t="s">
        <v>376</v>
      </c>
      <c r="F17" s="2" t="s">
        <v>2507</v>
      </c>
      <c r="G17" s="2" t="s">
        <v>2508</v>
      </c>
    </row>
    <row r="18" spans="1:7" s="4" customFormat="1" ht="24">
      <c r="A18" s="2" t="s">
        <v>2501</v>
      </c>
      <c r="B18" s="2">
        <f t="shared" si="0"/>
        <v>78</v>
      </c>
      <c r="C18" s="4">
        <f t="shared" si="1"/>
        <v>80</v>
      </c>
      <c r="D18" s="2">
        <v>3</v>
      </c>
      <c r="E18" s="2" t="s">
        <v>376</v>
      </c>
      <c r="F18" s="2" t="s">
        <v>2509</v>
      </c>
      <c r="G18" s="4" t="s">
        <v>2510</v>
      </c>
    </row>
    <row r="19" spans="1:7" s="4" customFormat="1" ht="12">
      <c r="A19" s="2" t="s">
        <v>2474</v>
      </c>
      <c r="B19" s="2">
        <f t="shared" si="0"/>
        <v>81</v>
      </c>
      <c r="C19" s="4">
        <f t="shared" si="1"/>
        <v>81</v>
      </c>
      <c r="D19" s="2">
        <v>1</v>
      </c>
      <c r="E19" s="2"/>
      <c r="F19" s="2" t="s">
        <v>2475</v>
      </c>
      <c r="G19" s="2" t="s">
        <v>2483</v>
      </c>
    </row>
    <row r="20" spans="1:7" s="4" customFormat="1" ht="12">
      <c r="A20" s="2" t="s">
        <v>2511</v>
      </c>
      <c r="B20" s="2">
        <f t="shared" si="0"/>
        <v>82</v>
      </c>
      <c r="C20" s="4">
        <f t="shared" si="1"/>
        <v>89</v>
      </c>
      <c r="D20" s="2">
        <v>8</v>
      </c>
      <c r="E20" s="2" t="s">
        <v>376</v>
      </c>
      <c r="F20" s="16" t="s">
        <v>2512</v>
      </c>
      <c r="G20" s="4" t="s">
        <v>2513</v>
      </c>
    </row>
    <row r="21" spans="1:7" s="4" customFormat="1" ht="12">
      <c r="A21" s="2" t="s">
        <v>2474</v>
      </c>
      <c r="B21" s="2">
        <f t="shared" si="0"/>
        <v>90</v>
      </c>
      <c r="C21" s="4">
        <f t="shared" si="1"/>
        <v>92</v>
      </c>
      <c r="D21" s="2">
        <v>3</v>
      </c>
      <c r="E21" s="2"/>
      <c r="F21" s="2" t="s">
        <v>2475</v>
      </c>
      <c r="G21" s="2" t="s">
        <v>2483</v>
      </c>
    </row>
    <row r="22" spans="1:7" s="4" customFormat="1" ht="24">
      <c r="A22" s="2" t="s">
        <v>2514</v>
      </c>
      <c r="B22" s="2">
        <f t="shared" si="0"/>
        <v>93</v>
      </c>
      <c r="C22" s="4">
        <f t="shared" si="1"/>
        <v>97</v>
      </c>
      <c r="D22" s="2">
        <v>5</v>
      </c>
      <c r="E22" s="2" t="s">
        <v>376</v>
      </c>
      <c r="F22" s="2" t="s">
        <v>2515</v>
      </c>
      <c r="G22" s="4" t="s">
        <v>2516</v>
      </c>
    </row>
    <row r="23" spans="1:7" s="4" customFormat="1" ht="12">
      <c r="A23" s="2" t="s">
        <v>2474</v>
      </c>
      <c r="B23" s="2">
        <f t="shared" si="0"/>
        <v>98</v>
      </c>
      <c r="C23" s="4">
        <f t="shared" si="1"/>
        <v>101</v>
      </c>
      <c r="D23" s="2">
        <v>4</v>
      </c>
      <c r="E23" s="2"/>
      <c r="F23" s="4" t="s">
        <v>2475</v>
      </c>
      <c r="G23" s="2" t="s">
        <v>2483</v>
      </c>
    </row>
    <row r="24" spans="1:7" s="4" customFormat="1" ht="12">
      <c r="A24" s="4" t="s">
        <v>2501</v>
      </c>
      <c r="B24" s="2">
        <f t="shared" si="0"/>
        <v>102</v>
      </c>
      <c r="C24" s="4">
        <f t="shared" si="1"/>
        <v>104</v>
      </c>
      <c r="D24" s="2">
        <v>3</v>
      </c>
      <c r="E24" s="2" t="s">
        <v>376</v>
      </c>
      <c r="F24" s="2" t="s">
        <v>2517</v>
      </c>
    </row>
    <row r="25" spans="1:7" s="4" customFormat="1" ht="12">
      <c r="A25" s="4" t="s">
        <v>2474</v>
      </c>
      <c r="B25" s="2">
        <f t="shared" si="0"/>
        <v>105</v>
      </c>
      <c r="C25" s="4">
        <f t="shared" si="1"/>
        <v>105</v>
      </c>
      <c r="D25" s="2">
        <v>1</v>
      </c>
      <c r="E25" s="2"/>
      <c r="F25" s="2" t="s">
        <v>2475</v>
      </c>
      <c r="G25" s="2" t="s">
        <v>2483</v>
      </c>
    </row>
    <row r="26" spans="1:7" s="4" customFormat="1" ht="24">
      <c r="A26" s="4" t="s">
        <v>2518</v>
      </c>
      <c r="B26" s="2">
        <f t="shared" si="0"/>
        <v>106</v>
      </c>
      <c r="C26" s="4">
        <f t="shared" si="1"/>
        <v>113</v>
      </c>
      <c r="D26" s="2">
        <v>8</v>
      </c>
      <c r="E26" s="4" t="s">
        <v>376</v>
      </c>
      <c r="F26" s="2" t="s">
        <v>2519</v>
      </c>
      <c r="G26" s="4" t="s">
        <v>2520</v>
      </c>
    </row>
    <row r="27" spans="1:7" s="4" customFormat="1" ht="12">
      <c r="A27" s="4" t="s">
        <v>2521</v>
      </c>
      <c r="B27" s="2">
        <f t="shared" si="0"/>
        <v>114</v>
      </c>
      <c r="C27" s="4">
        <f t="shared" si="1"/>
        <v>116</v>
      </c>
      <c r="D27" s="4">
        <v>3</v>
      </c>
      <c r="F27" s="2" t="s">
        <v>2475</v>
      </c>
      <c r="G27" s="2" t="s">
        <v>2483</v>
      </c>
    </row>
    <row r="28" spans="1:7" s="4" customFormat="1" ht="24">
      <c r="A28" s="2" t="s">
        <v>2522</v>
      </c>
      <c r="B28" s="2">
        <f t="shared" si="0"/>
        <v>117</v>
      </c>
      <c r="C28" s="4">
        <f t="shared" si="1"/>
        <v>121</v>
      </c>
      <c r="D28" s="4">
        <v>5</v>
      </c>
      <c r="E28" s="2" t="s">
        <v>376</v>
      </c>
      <c r="F28" s="2" t="s">
        <v>2515</v>
      </c>
      <c r="G28" s="4" t="s">
        <v>2523</v>
      </c>
    </row>
    <row r="29" spans="1:7" s="4" customFormat="1" ht="12">
      <c r="A29" s="4" t="s">
        <v>2474</v>
      </c>
      <c r="B29" s="2">
        <f t="shared" si="0"/>
        <v>122</v>
      </c>
      <c r="C29" s="4">
        <f t="shared" si="1"/>
        <v>133</v>
      </c>
      <c r="D29" s="2">
        <v>12</v>
      </c>
      <c r="F29" s="4" t="s">
        <v>2475</v>
      </c>
      <c r="G29" s="2" t="s">
        <v>2483</v>
      </c>
    </row>
    <row r="30" spans="1:7" s="4" customFormat="1" ht="12">
      <c r="A30" s="4" t="s">
        <v>503</v>
      </c>
      <c r="B30" s="2">
        <v>133</v>
      </c>
      <c r="C30" s="4" t="s">
        <v>374</v>
      </c>
      <c r="D30" s="4" t="s">
        <v>374</v>
      </c>
      <c r="E30" s="2"/>
      <c r="F30" s="2" t="s">
        <v>2524</v>
      </c>
      <c r="G30" s="4" t="s">
        <v>998</v>
      </c>
    </row>
  </sheetData>
  <customSheetViews>
    <customSheetView guid="{EE821439-75E3-4A63-A3B6-BCBD88C611ED}" showPageBreaks="1">
      <pane ySplit="2" topLeftCell="A3" activePane="bottomLeft" state="frozen"/>
      <selection pane="bottomLeft"/>
      <rowBreaks count="1" manualBreakCount="1">
        <brk id="12" max="16383" man="1"/>
      </rowBreaks>
      <pageMargins left="0" right="0" top="0" bottom="0" header="0" footer="0"/>
      <pageSetup scale="63" orientation="portrait" r:id="rId1"/>
    </customSheetView>
    <customSheetView guid="{02149C7A-8138-4D93-95DB-BA5C87F38634}" showPageBreaks="1">
      <pane ySplit="2" topLeftCell="A3" activePane="bottomLeft" state="frozen"/>
      <selection pane="bottomLeft"/>
      <rowBreaks count="1" manualBreakCount="1">
        <brk id="12" max="16383" man="1"/>
      </rowBreaks>
      <pageMargins left="0" right="0" top="0" bottom="0" header="0" footer="0"/>
      <pageSetup scale="63" orientation="portrait" r:id="rId2"/>
    </customSheetView>
  </customSheetViews>
  <hyperlinks>
    <hyperlink ref="B1" location="'Table of Contents'!A1" display="T.O.C" xr:uid="{00000000-0004-0000-2300-000000000000}"/>
  </hyperlinks>
  <pageMargins left="0.7" right="0.7" top="0.75" bottom="0.75" header="0.3" footer="0.3"/>
  <pageSetup scale="63" orientation="portrait" r:id="rId3"/>
  <headerFooter>
    <oddFooter>&amp;L&amp;1#&amp;"Arial"&amp;10&amp;K737373DTCC Public (White)</oddFooter>
  </headerFooter>
  <rowBreaks count="1" manualBreakCount="1">
    <brk id="1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K94"/>
  <sheetViews>
    <sheetView zoomScaleNormal="100" zoomScaleSheetLayoutView="70" workbookViewId="0">
      <pane ySplit="2" topLeftCell="A3" activePane="bottomLeft" state="frozen"/>
      <selection pane="bottomLeft"/>
    </sheetView>
  </sheetViews>
  <sheetFormatPr defaultColWidth="9.140625" defaultRowHeight="12.75"/>
  <cols>
    <col min="1" max="1" width="36" style="59" customWidth="1"/>
    <col min="2" max="2" width="19" style="1" customWidth="1"/>
    <col min="3" max="3" width="29.7109375" style="59" customWidth="1"/>
    <col min="4" max="4" width="1.85546875" style="59" customWidth="1"/>
    <col min="5" max="5" width="16.28515625" style="59" customWidth="1"/>
    <col min="6" max="6" width="3" style="59" customWidth="1"/>
    <col min="7" max="7" width="8.5703125" style="59" customWidth="1"/>
    <col min="8" max="8" width="30.7109375" style="59" customWidth="1"/>
    <col min="9" max="9" width="1.85546875" style="59" customWidth="1"/>
    <col min="10" max="10" width="12.5703125" style="198" customWidth="1"/>
    <col min="11" max="11" width="32.5703125" style="60" customWidth="1"/>
    <col min="12" max="16384" width="9.140625" style="46"/>
  </cols>
  <sheetData>
    <row r="1" spans="1:11" ht="18.75" customHeight="1">
      <c r="A1" s="65" t="s">
        <v>259</v>
      </c>
      <c r="B1" s="118" t="s">
        <v>47</v>
      </c>
    </row>
    <row r="2" spans="1:11" ht="30" customHeight="1">
      <c r="A2" s="53" t="s">
        <v>260</v>
      </c>
      <c r="B2" s="53" t="s">
        <v>51</v>
      </c>
      <c r="C2" s="53" t="s">
        <v>52</v>
      </c>
      <c r="D2" s="53"/>
      <c r="E2" s="53" t="s">
        <v>53</v>
      </c>
      <c r="F2" s="53"/>
      <c r="G2" s="53" t="s">
        <v>261</v>
      </c>
      <c r="H2" s="53" t="s">
        <v>49</v>
      </c>
      <c r="I2" s="53"/>
      <c r="J2" s="72" t="s">
        <v>50</v>
      </c>
      <c r="K2" s="53" t="s">
        <v>48</v>
      </c>
    </row>
    <row r="3" spans="1:11" ht="30" customHeight="1">
      <c r="A3" s="86" t="s">
        <v>262</v>
      </c>
      <c r="B3" s="86" t="s">
        <v>84</v>
      </c>
      <c r="C3" s="86" t="s">
        <v>85</v>
      </c>
      <c r="D3" s="86"/>
      <c r="E3" s="86" t="s">
        <v>89</v>
      </c>
      <c r="F3" s="86"/>
      <c r="G3" s="86">
        <v>38</v>
      </c>
      <c r="H3" s="86" t="s">
        <v>263</v>
      </c>
      <c r="I3" s="86"/>
      <c r="J3" s="148" t="s">
        <v>164</v>
      </c>
      <c r="K3" s="86" t="s">
        <v>163</v>
      </c>
    </row>
    <row r="4" spans="1:11" ht="30" customHeight="1">
      <c r="A4" s="86" t="s">
        <v>264</v>
      </c>
      <c r="B4" s="86" t="s">
        <v>69</v>
      </c>
      <c r="C4" s="86" t="s">
        <v>95</v>
      </c>
      <c r="D4" s="86"/>
      <c r="E4" s="86" t="s">
        <v>71</v>
      </c>
      <c r="F4" s="86"/>
      <c r="G4" s="86">
        <v>16</v>
      </c>
      <c r="H4" s="86" t="s">
        <v>17</v>
      </c>
      <c r="I4" s="86"/>
      <c r="J4" s="148" t="s">
        <v>131</v>
      </c>
      <c r="K4" s="86" t="s">
        <v>130</v>
      </c>
    </row>
    <row r="5" spans="1:11" ht="30" customHeight="1">
      <c r="A5" s="86" t="s">
        <v>265</v>
      </c>
      <c r="B5" s="86" t="s">
        <v>94</v>
      </c>
      <c r="C5" s="86" t="s">
        <v>95</v>
      </c>
      <c r="D5" s="86"/>
      <c r="E5" s="86" t="s">
        <v>71</v>
      </c>
      <c r="F5" s="86"/>
      <c r="G5" s="86">
        <v>16</v>
      </c>
      <c r="H5" s="86" t="s">
        <v>17</v>
      </c>
      <c r="I5" s="86"/>
      <c r="J5" s="148" t="s">
        <v>154</v>
      </c>
      <c r="K5" s="86" t="s">
        <v>153</v>
      </c>
    </row>
    <row r="6" spans="1:11" ht="30" customHeight="1">
      <c r="A6" s="86" t="s">
        <v>266</v>
      </c>
      <c r="B6" s="86" t="s">
        <v>69</v>
      </c>
      <c r="C6" s="86" t="s">
        <v>95</v>
      </c>
      <c r="D6" s="86"/>
      <c r="E6" s="86" t="s">
        <v>71</v>
      </c>
      <c r="F6" s="86"/>
      <c r="G6" s="86">
        <v>18</v>
      </c>
      <c r="H6" s="86" t="s">
        <v>19</v>
      </c>
      <c r="I6" s="86"/>
      <c r="J6" s="148" t="s">
        <v>120</v>
      </c>
      <c r="K6" s="86" t="s">
        <v>119</v>
      </c>
    </row>
    <row r="7" spans="1:11" ht="30" customHeight="1">
      <c r="A7" s="86" t="s">
        <v>267</v>
      </c>
      <c r="B7" s="86" t="s">
        <v>69</v>
      </c>
      <c r="C7" s="86" t="s">
        <v>95</v>
      </c>
      <c r="D7" s="86"/>
      <c r="E7" s="86" t="s">
        <v>71</v>
      </c>
      <c r="F7" s="86"/>
      <c r="G7" s="86">
        <v>18</v>
      </c>
      <c r="H7" s="86" t="s">
        <v>19</v>
      </c>
      <c r="I7" s="86"/>
      <c r="J7" s="148" t="s">
        <v>138</v>
      </c>
      <c r="K7" s="86" t="s">
        <v>137</v>
      </c>
    </row>
    <row r="8" spans="1:11" ht="30" customHeight="1">
      <c r="A8" s="86" t="s">
        <v>268</v>
      </c>
      <c r="B8" s="86" t="s">
        <v>94</v>
      </c>
      <c r="C8" s="86" t="s">
        <v>95</v>
      </c>
      <c r="D8" s="86"/>
      <c r="E8" s="86" t="s">
        <v>71</v>
      </c>
      <c r="F8" s="86"/>
      <c r="G8" s="86">
        <v>18</v>
      </c>
      <c r="H8" s="86" t="s">
        <v>19</v>
      </c>
      <c r="I8" s="86"/>
      <c r="J8" s="148" t="s">
        <v>142</v>
      </c>
      <c r="K8" s="86" t="s">
        <v>141</v>
      </c>
    </row>
    <row r="9" spans="1:11" ht="30" customHeight="1">
      <c r="A9" s="86" t="s">
        <v>269</v>
      </c>
      <c r="B9" s="86" t="s">
        <v>94</v>
      </c>
      <c r="C9" s="86" t="s">
        <v>95</v>
      </c>
      <c r="D9" s="86"/>
      <c r="E9" s="86" t="s">
        <v>71</v>
      </c>
      <c r="F9" s="86"/>
      <c r="G9" s="86">
        <v>16</v>
      </c>
      <c r="H9" s="86" t="s">
        <v>19</v>
      </c>
      <c r="I9" s="86"/>
      <c r="J9" s="148" t="s">
        <v>160</v>
      </c>
      <c r="K9" s="86" t="s">
        <v>159</v>
      </c>
    </row>
    <row r="10" spans="1:11" ht="30" customHeight="1">
      <c r="A10" s="86" t="s">
        <v>270</v>
      </c>
      <c r="B10" s="86" t="s">
        <v>94</v>
      </c>
      <c r="C10" s="86" t="s">
        <v>95</v>
      </c>
      <c r="D10" s="86"/>
      <c r="E10" s="86" t="s">
        <v>71</v>
      </c>
      <c r="F10" s="86"/>
      <c r="G10" s="86">
        <v>19</v>
      </c>
      <c r="H10" s="86" t="s">
        <v>20</v>
      </c>
      <c r="I10" s="86"/>
      <c r="J10" s="148" t="s">
        <v>93</v>
      </c>
      <c r="K10" s="86" t="s">
        <v>92</v>
      </c>
    </row>
    <row r="11" spans="1:11" ht="30" customHeight="1">
      <c r="A11" s="86" t="s">
        <v>271</v>
      </c>
      <c r="B11" s="86" t="s">
        <v>69</v>
      </c>
      <c r="C11" s="86" t="s">
        <v>95</v>
      </c>
      <c r="D11" s="86"/>
      <c r="E11" s="86" t="s">
        <v>71</v>
      </c>
      <c r="F11" s="86"/>
      <c r="G11" s="86">
        <v>19</v>
      </c>
      <c r="H11" s="86" t="s">
        <v>20</v>
      </c>
      <c r="I11" s="86"/>
      <c r="J11" s="148" t="s">
        <v>102</v>
      </c>
      <c r="K11" s="86" t="s">
        <v>101</v>
      </c>
    </row>
    <row r="12" spans="1:11" ht="30" customHeight="1">
      <c r="A12" s="86" t="s">
        <v>272</v>
      </c>
      <c r="B12" s="86" t="s">
        <v>69</v>
      </c>
      <c r="C12" s="86" t="s">
        <v>95</v>
      </c>
      <c r="D12" s="86"/>
      <c r="E12" s="86" t="s">
        <v>71</v>
      </c>
      <c r="F12" s="86"/>
      <c r="G12" s="86">
        <v>18</v>
      </c>
      <c r="H12" s="86" t="s">
        <v>19</v>
      </c>
      <c r="I12" s="86"/>
      <c r="J12" s="148" t="s">
        <v>127</v>
      </c>
      <c r="K12" s="86" t="s">
        <v>126</v>
      </c>
    </row>
    <row r="13" spans="1:11" ht="30" customHeight="1">
      <c r="A13" s="86" t="s">
        <v>273</v>
      </c>
      <c r="B13" s="86" t="s">
        <v>94</v>
      </c>
      <c r="C13" s="86" t="s">
        <v>95</v>
      </c>
      <c r="D13" s="86"/>
      <c r="E13" s="86" t="s">
        <v>71</v>
      </c>
      <c r="F13" s="86"/>
      <c r="G13" s="86">
        <v>18</v>
      </c>
      <c r="H13" s="86" t="s">
        <v>19</v>
      </c>
      <c r="I13" s="86"/>
      <c r="J13" s="148" t="s">
        <v>152</v>
      </c>
      <c r="K13" s="86" t="s">
        <v>151</v>
      </c>
    </row>
    <row r="14" spans="1:11" ht="30" customHeight="1">
      <c r="A14" s="86" t="s">
        <v>274</v>
      </c>
      <c r="B14" s="86" t="s">
        <v>69</v>
      </c>
      <c r="C14" s="86" t="s">
        <v>95</v>
      </c>
      <c r="D14" s="86"/>
      <c r="E14" s="86" t="s">
        <v>71</v>
      </c>
      <c r="F14" s="86"/>
      <c r="G14" s="86">
        <v>17</v>
      </c>
      <c r="H14" s="86" t="s">
        <v>133</v>
      </c>
      <c r="I14" s="86"/>
      <c r="J14" s="148" t="s">
        <v>134</v>
      </c>
      <c r="K14" s="86" t="s">
        <v>132</v>
      </c>
    </row>
    <row r="15" spans="1:11" ht="30" customHeight="1">
      <c r="A15" s="86" t="s">
        <v>275</v>
      </c>
      <c r="B15" s="86" t="s">
        <v>94</v>
      </c>
      <c r="C15" s="86" t="s">
        <v>95</v>
      </c>
      <c r="D15" s="86"/>
      <c r="E15" s="86" t="s">
        <v>71</v>
      </c>
      <c r="F15" s="86"/>
      <c r="G15" s="86">
        <v>17</v>
      </c>
      <c r="H15" s="86" t="s">
        <v>133</v>
      </c>
      <c r="I15" s="86"/>
      <c r="J15" s="148" t="s">
        <v>156</v>
      </c>
      <c r="K15" s="86" t="s">
        <v>155</v>
      </c>
    </row>
    <row r="16" spans="1:11" ht="30" customHeight="1">
      <c r="A16" s="86" t="s">
        <v>276</v>
      </c>
      <c r="B16" s="86" t="s">
        <v>69</v>
      </c>
      <c r="C16" s="86" t="s">
        <v>123</v>
      </c>
      <c r="D16" s="86"/>
      <c r="E16" s="86" t="s">
        <v>59</v>
      </c>
      <c r="F16" s="86"/>
      <c r="G16" s="86">
        <v>22</v>
      </c>
      <c r="H16" s="86" t="s">
        <v>24</v>
      </c>
      <c r="I16" s="86"/>
      <c r="J16" s="148" t="s">
        <v>122</v>
      </c>
      <c r="K16" s="86" t="s">
        <v>121</v>
      </c>
    </row>
    <row r="17" spans="1:11" ht="30" customHeight="1">
      <c r="A17" s="86" t="s">
        <v>277</v>
      </c>
      <c r="B17" s="86" t="s">
        <v>94</v>
      </c>
      <c r="C17" s="86" t="s">
        <v>123</v>
      </c>
      <c r="D17" s="86"/>
      <c r="E17" s="86" t="s">
        <v>59</v>
      </c>
      <c r="F17" s="86"/>
      <c r="G17" s="86">
        <v>22</v>
      </c>
      <c r="H17" s="86" t="s">
        <v>24</v>
      </c>
      <c r="I17" s="86"/>
      <c r="J17" s="148" t="s">
        <v>148</v>
      </c>
      <c r="K17" s="86" t="s">
        <v>147</v>
      </c>
    </row>
    <row r="18" spans="1:11" ht="30" customHeight="1">
      <c r="A18" s="86" t="s">
        <v>278</v>
      </c>
      <c r="B18" s="86" t="s">
        <v>94</v>
      </c>
      <c r="C18" s="86" t="s">
        <v>123</v>
      </c>
      <c r="D18" s="86"/>
      <c r="E18" s="86" t="s">
        <v>59</v>
      </c>
      <c r="F18" s="86"/>
      <c r="G18" s="86">
        <v>22</v>
      </c>
      <c r="H18" s="86" t="s">
        <v>24</v>
      </c>
      <c r="I18" s="86"/>
      <c r="J18" s="148" t="s">
        <v>146</v>
      </c>
      <c r="K18" s="86" t="s">
        <v>145</v>
      </c>
    </row>
    <row r="19" spans="1:11" ht="30" customHeight="1">
      <c r="A19" s="86" t="s">
        <v>279</v>
      </c>
      <c r="B19" s="86" t="s">
        <v>57</v>
      </c>
      <c r="C19" s="86" t="s">
        <v>95</v>
      </c>
      <c r="D19" s="86"/>
      <c r="E19" s="86" t="s">
        <v>71</v>
      </c>
      <c r="F19" s="86"/>
      <c r="G19" s="86">
        <v>20</v>
      </c>
      <c r="H19" s="86" t="s">
        <v>55</v>
      </c>
      <c r="I19" s="86"/>
      <c r="J19" s="148" t="s">
        <v>229</v>
      </c>
      <c r="K19" s="86" t="s">
        <v>228</v>
      </c>
    </row>
    <row r="20" spans="1:11" ht="48">
      <c r="A20" s="86" t="s">
        <v>280</v>
      </c>
      <c r="B20" s="86" t="s">
        <v>232</v>
      </c>
      <c r="C20" s="86" t="s">
        <v>95</v>
      </c>
      <c r="D20" s="86"/>
      <c r="E20" s="86" t="s">
        <v>71</v>
      </c>
      <c r="F20" s="86"/>
      <c r="G20" s="86">
        <v>21</v>
      </c>
      <c r="H20" s="86" t="s">
        <v>61</v>
      </c>
      <c r="I20" s="86"/>
      <c r="J20" s="148" t="s">
        <v>231</v>
      </c>
      <c r="K20" s="86" t="s">
        <v>230</v>
      </c>
    </row>
    <row r="21" spans="1:11" ht="48">
      <c r="A21" s="86" t="s">
        <v>281</v>
      </c>
      <c r="B21" s="86" t="s">
        <v>232</v>
      </c>
      <c r="C21" s="86" t="s">
        <v>95</v>
      </c>
      <c r="D21" s="86"/>
      <c r="E21" s="86" t="s">
        <v>71</v>
      </c>
      <c r="F21" s="86"/>
      <c r="G21" s="86">
        <v>21</v>
      </c>
      <c r="H21" s="86" t="s">
        <v>61</v>
      </c>
      <c r="I21" s="86"/>
      <c r="J21" s="148" t="s">
        <v>234</v>
      </c>
      <c r="K21" s="86" t="s">
        <v>233</v>
      </c>
    </row>
    <row r="22" spans="1:11" ht="30" customHeight="1">
      <c r="A22" s="86" t="s">
        <v>282</v>
      </c>
      <c r="B22" s="86" t="s">
        <v>69</v>
      </c>
      <c r="C22" s="86" t="s">
        <v>95</v>
      </c>
      <c r="D22" s="86"/>
      <c r="E22" s="86" t="s">
        <v>71</v>
      </c>
      <c r="F22" s="86"/>
      <c r="G22" s="86">
        <v>23</v>
      </c>
      <c r="H22" s="86" t="s">
        <v>25</v>
      </c>
      <c r="I22" s="86"/>
      <c r="J22" s="148" t="s">
        <v>168</v>
      </c>
      <c r="K22" s="86" t="s">
        <v>167</v>
      </c>
    </row>
    <row r="23" spans="1:11" ht="30" customHeight="1">
      <c r="A23" s="86" t="s">
        <v>283</v>
      </c>
      <c r="B23" s="86" t="s">
        <v>77</v>
      </c>
      <c r="C23" s="86" t="s">
        <v>95</v>
      </c>
      <c r="D23" s="86"/>
      <c r="E23" s="86" t="s">
        <v>71</v>
      </c>
      <c r="F23" s="86"/>
      <c r="G23" s="86">
        <v>24</v>
      </c>
      <c r="H23" s="86" t="s">
        <v>26</v>
      </c>
      <c r="I23" s="86"/>
      <c r="J23" s="148" t="s">
        <v>169</v>
      </c>
      <c r="K23" s="86" t="s">
        <v>26</v>
      </c>
    </row>
    <row r="24" spans="1:11" ht="30" customHeight="1">
      <c r="A24" s="86" t="s">
        <v>284</v>
      </c>
      <c r="B24" s="86" t="s">
        <v>69</v>
      </c>
      <c r="C24" s="86" t="s">
        <v>95</v>
      </c>
      <c r="D24" s="86"/>
      <c r="E24" s="86" t="s">
        <v>71</v>
      </c>
      <c r="F24" s="86"/>
      <c r="G24" s="86">
        <v>16</v>
      </c>
      <c r="H24" s="86" t="s">
        <v>17</v>
      </c>
      <c r="I24" s="86"/>
      <c r="J24" s="148" t="s">
        <v>221</v>
      </c>
      <c r="K24" s="86" t="s">
        <v>220</v>
      </c>
    </row>
    <row r="25" spans="1:11" ht="30" customHeight="1">
      <c r="A25" s="86" t="s">
        <v>285</v>
      </c>
      <c r="B25" s="86" t="s">
        <v>94</v>
      </c>
      <c r="C25" s="86" t="s">
        <v>95</v>
      </c>
      <c r="D25" s="86"/>
      <c r="E25" s="86" t="s">
        <v>71</v>
      </c>
      <c r="F25" s="86"/>
      <c r="G25" s="86">
        <v>18</v>
      </c>
      <c r="H25" s="86" t="s">
        <v>19</v>
      </c>
      <c r="I25" s="86"/>
      <c r="J25" s="148" t="s">
        <v>144</v>
      </c>
      <c r="K25" s="86" t="s">
        <v>143</v>
      </c>
    </row>
    <row r="26" spans="1:11" ht="30" customHeight="1">
      <c r="A26" s="86" t="s">
        <v>286</v>
      </c>
      <c r="B26" s="86" t="s">
        <v>94</v>
      </c>
      <c r="C26" s="86" t="s">
        <v>95</v>
      </c>
      <c r="D26" s="86"/>
      <c r="E26" s="86" t="s">
        <v>71</v>
      </c>
      <c r="F26" s="86"/>
      <c r="G26" s="86">
        <v>18</v>
      </c>
      <c r="H26" s="86" t="s">
        <v>19</v>
      </c>
      <c r="I26" s="86"/>
      <c r="J26" s="148" t="s">
        <v>162</v>
      </c>
      <c r="K26" s="86" t="s">
        <v>161</v>
      </c>
    </row>
    <row r="27" spans="1:11" ht="30" customHeight="1">
      <c r="A27" s="86" t="s">
        <v>287</v>
      </c>
      <c r="B27" s="86" t="s">
        <v>69</v>
      </c>
      <c r="C27" s="86" t="s">
        <v>95</v>
      </c>
      <c r="D27" s="86"/>
      <c r="E27" s="86" t="s">
        <v>71</v>
      </c>
      <c r="F27" s="86"/>
      <c r="G27" s="86">
        <v>18</v>
      </c>
      <c r="H27" s="86" t="s">
        <v>19</v>
      </c>
      <c r="I27" s="86"/>
      <c r="J27" s="148" t="s">
        <v>129</v>
      </c>
      <c r="K27" s="86" t="s">
        <v>128</v>
      </c>
    </row>
    <row r="28" spans="1:11" ht="30" customHeight="1">
      <c r="A28" s="86" t="s">
        <v>288</v>
      </c>
      <c r="B28" s="86" t="s">
        <v>94</v>
      </c>
      <c r="C28" s="86" t="s">
        <v>95</v>
      </c>
      <c r="D28" s="86"/>
      <c r="E28" s="86" t="s">
        <v>71</v>
      </c>
      <c r="F28" s="86"/>
      <c r="G28" s="86">
        <v>19</v>
      </c>
      <c r="H28" s="86" t="s">
        <v>20</v>
      </c>
      <c r="I28" s="86"/>
      <c r="J28" s="148" t="s">
        <v>225</v>
      </c>
      <c r="K28" s="86" t="s">
        <v>224</v>
      </c>
    </row>
    <row r="29" spans="1:11" ht="30" customHeight="1">
      <c r="A29" s="86" t="s">
        <v>289</v>
      </c>
      <c r="B29" s="86" t="s">
        <v>69</v>
      </c>
      <c r="C29" s="86" t="s">
        <v>95</v>
      </c>
      <c r="D29" s="86"/>
      <c r="E29" s="86" t="s">
        <v>71</v>
      </c>
      <c r="F29" s="86"/>
      <c r="G29" s="86">
        <v>19</v>
      </c>
      <c r="H29" s="86" t="s">
        <v>20</v>
      </c>
      <c r="I29" s="86"/>
      <c r="J29" s="148" t="s">
        <v>227</v>
      </c>
      <c r="K29" s="86" t="s">
        <v>226</v>
      </c>
    </row>
    <row r="30" spans="1:11" ht="30" customHeight="1">
      <c r="A30" s="86" t="s">
        <v>290</v>
      </c>
      <c r="B30" s="86" t="s">
        <v>94</v>
      </c>
      <c r="C30" s="86" t="s">
        <v>95</v>
      </c>
      <c r="D30" s="86"/>
      <c r="E30" s="86" t="s">
        <v>71</v>
      </c>
      <c r="F30" s="86"/>
      <c r="G30" s="86">
        <v>19</v>
      </c>
      <c r="H30" s="86" t="s">
        <v>20</v>
      </c>
      <c r="I30" s="86"/>
      <c r="J30" s="148" t="s">
        <v>100</v>
      </c>
      <c r="K30" s="86" t="s">
        <v>99</v>
      </c>
    </row>
    <row r="31" spans="1:11" ht="30" customHeight="1">
      <c r="A31" s="86" t="s">
        <v>291</v>
      </c>
      <c r="B31" s="86" t="s">
        <v>69</v>
      </c>
      <c r="C31" s="86" t="s">
        <v>95</v>
      </c>
      <c r="D31" s="86"/>
      <c r="E31" s="86" t="s">
        <v>71</v>
      </c>
      <c r="F31" s="86"/>
      <c r="G31" s="86">
        <v>17</v>
      </c>
      <c r="H31" s="86" t="s">
        <v>133</v>
      </c>
      <c r="I31" s="86"/>
      <c r="J31" s="148" t="s">
        <v>223</v>
      </c>
      <c r="K31" s="86" t="s">
        <v>222</v>
      </c>
    </row>
    <row r="32" spans="1:11" ht="30" customHeight="1">
      <c r="A32" s="86" t="s">
        <v>292</v>
      </c>
      <c r="B32" s="86" t="s">
        <v>77</v>
      </c>
      <c r="C32" s="86" t="s">
        <v>74</v>
      </c>
      <c r="D32" s="86"/>
      <c r="E32" s="86" t="s">
        <v>59</v>
      </c>
      <c r="F32" s="86"/>
      <c r="G32" s="86">
        <v>8</v>
      </c>
      <c r="H32" s="86" t="s">
        <v>9</v>
      </c>
      <c r="I32" s="86"/>
      <c r="J32" s="148" t="s">
        <v>76</v>
      </c>
      <c r="K32" s="86" t="s">
        <v>75</v>
      </c>
    </row>
    <row r="33" spans="1:11" ht="30" customHeight="1">
      <c r="A33" s="86" t="s">
        <v>293</v>
      </c>
      <c r="B33" s="86" t="s">
        <v>77</v>
      </c>
      <c r="C33" s="86" t="s">
        <v>91</v>
      </c>
      <c r="D33" s="86"/>
      <c r="E33" s="86" t="s">
        <v>59</v>
      </c>
      <c r="F33" s="86"/>
      <c r="G33" s="86">
        <v>10</v>
      </c>
      <c r="H33" s="86" t="s">
        <v>11</v>
      </c>
      <c r="I33" s="86"/>
      <c r="J33" s="148" t="s">
        <v>90</v>
      </c>
      <c r="K33" s="86" t="s">
        <v>11</v>
      </c>
    </row>
    <row r="34" spans="1:11" ht="30" customHeight="1">
      <c r="A34" s="86" t="s">
        <v>294</v>
      </c>
      <c r="B34" s="86" t="s">
        <v>77</v>
      </c>
      <c r="C34" s="86" t="s">
        <v>213</v>
      </c>
      <c r="D34" s="86"/>
      <c r="E34" s="86" t="s">
        <v>59</v>
      </c>
      <c r="F34" s="86"/>
      <c r="G34" s="86">
        <v>7</v>
      </c>
      <c r="H34" s="86" t="s">
        <v>8</v>
      </c>
      <c r="I34" s="86"/>
      <c r="J34" s="148" t="s">
        <v>212</v>
      </c>
      <c r="K34" s="86" t="s">
        <v>8</v>
      </c>
    </row>
    <row r="35" spans="1:11" ht="30" customHeight="1">
      <c r="A35" s="86" t="s">
        <v>295</v>
      </c>
      <c r="B35" s="86" t="s">
        <v>57</v>
      </c>
      <c r="C35" s="86" t="s">
        <v>58</v>
      </c>
      <c r="D35" s="86"/>
      <c r="E35" s="86" t="s">
        <v>59</v>
      </c>
      <c r="F35" s="86"/>
      <c r="G35" s="86">
        <v>20</v>
      </c>
      <c r="H35" s="86" t="s">
        <v>55</v>
      </c>
      <c r="I35" s="86"/>
      <c r="J35" s="148" t="s">
        <v>56</v>
      </c>
      <c r="K35" s="86" t="s">
        <v>54</v>
      </c>
    </row>
    <row r="36" spans="1:11" ht="60">
      <c r="A36" s="86" t="s">
        <v>296</v>
      </c>
      <c r="B36" s="86" t="s">
        <v>63</v>
      </c>
      <c r="C36" s="86" t="s">
        <v>74</v>
      </c>
      <c r="D36" s="86"/>
      <c r="E36" s="86" t="s">
        <v>59</v>
      </c>
      <c r="F36" s="86"/>
      <c r="G36" s="86">
        <v>21</v>
      </c>
      <c r="H36" s="86" t="s">
        <v>61</v>
      </c>
      <c r="I36" s="86"/>
      <c r="J36" s="148" t="s">
        <v>73</v>
      </c>
      <c r="K36" s="86" t="s">
        <v>72</v>
      </c>
    </row>
    <row r="37" spans="1:11" ht="60">
      <c r="A37" s="86" t="s">
        <v>297</v>
      </c>
      <c r="B37" s="86" t="s">
        <v>63</v>
      </c>
      <c r="C37" s="86" t="s">
        <v>74</v>
      </c>
      <c r="D37" s="86"/>
      <c r="E37" s="86" t="s">
        <v>59</v>
      </c>
      <c r="F37" s="86"/>
      <c r="G37" s="86">
        <v>21</v>
      </c>
      <c r="H37" s="86" t="s">
        <v>61</v>
      </c>
      <c r="I37" s="86"/>
      <c r="J37" s="148" t="s">
        <v>81</v>
      </c>
      <c r="K37" s="86" t="s">
        <v>80</v>
      </c>
    </row>
    <row r="38" spans="1:11" ht="30" customHeight="1">
      <c r="A38" s="86" t="s">
        <v>298</v>
      </c>
      <c r="B38" s="86" t="s">
        <v>77</v>
      </c>
      <c r="C38" s="86" t="s">
        <v>74</v>
      </c>
      <c r="D38" s="86"/>
      <c r="E38" s="86" t="s">
        <v>59</v>
      </c>
      <c r="F38" s="86"/>
      <c r="G38" s="86">
        <v>8</v>
      </c>
      <c r="H38" s="86" t="s">
        <v>9</v>
      </c>
      <c r="I38" s="86"/>
      <c r="J38" s="148" t="s">
        <v>79</v>
      </c>
      <c r="K38" s="86" t="s">
        <v>78</v>
      </c>
    </row>
    <row r="39" spans="1:11" ht="60" customHeight="1">
      <c r="A39" s="86" t="s">
        <v>299</v>
      </c>
      <c r="B39" s="86" t="s">
        <v>63</v>
      </c>
      <c r="C39" s="86" t="s">
        <v>64</v>
      </c>
      <c r="D39" s="86"/>
      <c r="E39" s="86" t="s">
        <v>59</v>
      </c>
      <c r="F39" s="86"/>
      <c r="G39" s="86">
        <v>21</v>
      </c>
      <c r="H39" s="86" t="s">
        <v>61</v>
      </c>
      <c r="I39" s="86"/>
      <c r="J39" s="148" t="s">
        <v>62</v>
      </c>
      <c r="K39" s="86" t="s">
        <v>60</v>
      </c>
    </row>
    <row r="40" spans="1:11" ht="66.75" customHeight="1">
      <c r="A40" s="86" t="s">
        <v>300</v>
      </c>
      <c r="B40" s="86" t="s">
        <v>63</v>
      </c>
      <c r="C40" s="86" t="s">
        <v>67</v>
      </c>
      <c r="D40" s="86"/>
      <c r="E40" s="86" t="s">
        <v>59</v>
      </c>
      <c r="F40" s="86"/>
      <c r="G40" s="86">
        <v>21</v>
      </c>
      <c r="H40" s="86" t="s">
        <v>61</v>
      </c>
      <c r="I40" s="86"/>
      <c r="J40" s="148" t="s">
        <v>66</v>
      </c>
      <c r="K40" s="86" t="s">
        <v>65</v>
      </c>
    </row>
    <row r="41" spans="1:11" ht="30" customHeight="1">
      <c r="A41" s="86" t="s">
        <v>301</v>
      </c>
      <c r="B41" s="86" t="s">
        <v>77</v>
      </c>
      <c r="C41" s="86" t="s">
        <v>258</v>
      </c>
      <c r="D41" s="86"/>
      <c r="E41" s="86" t="s">
        <v>59</v>
      </c>
      <c r="F41" s="86"/>
      <c r="G41" s="86">
        <v>26</v>
      </c>
      <c r="H41" s="86" t="s">
        <v>28</v>
      </c>
      <c r="I41" s="86"/>
      <c r="J41" s="148" t="s">
        <v>257</v>
      </c>
      <c r="K41" s="86" t="s">
        <v>28</v>
      </c>
    </row>
    <row r="42" spans="1:11" ht="30" customHeight="1">
      <c r="A42" s="86" t="s">
        <v>302</v>
      </c>
      <c r="B42" s="86" t="s">
        <v>77</v>
      </c>
      <c r="C42" s="86" t="s">
        <v>5</v>
      </c>
      <c r="D42" s="86"/>
      <c r="E42" s="86" t="s">
        <v>59</v>
      </c>
      <c r="F42" s="86"/>
      <c r="G42" s="86">
        <v>4</v>
      </c>
      <c r="H42" s="86" t="s">
        <v>5</v>
      </c>
      <c r="I42" s="86"/>
      <c r="J42" s="148" t="s">
        <v>238</v>
      </c>
      <c r="K42" s="86" t="s">
        <v>237</v>
      </c>
    </row>
    <row r="43" spans="1:11" ht="30" customHeight="1">
      <c r="A43" s="86" t="s">
        <v>303</v>
      </c>
      <c r="B43" s="86" t="s">
        <v>77</v>
      </c>
      <c r="C43" s="86" t="s">
        <v>5</v>
      </c>
      <c r="D43" s="86"/>
      <c r="E43" s="86" t="s">
        <v>59</v>
      </c>
      <c r="F43" s="86"/>
      <c r="G43" s="86">
        <v>5</v>
      </c>
      <c r="H43" s="86" t="s">
        <v>6</v>
      </c>
      <c r="I43" s="86"/>
      <c r="J43" s="148" t="s">
        <v>235</v>
      </c>
      <c r="K43" s="86" t="s">
        <v>6</v>
      </c>
    </row>
    <row r="44" spans="1:11" ht="30" customHeight="1">
      <c r="A44" s="86" t="s">
        <v>304</v>
      </c>
      <c r="B44" s="86" t="s">
        <v>77</v>
      </c>
      <c r="C44" s="86" t="s">
        <v>5</v>
      </c>
      <c r="D44" s="86"/>
      <c r="E44" s="86" t="s">
        <v>59</v>
      </c>
      <c r="F44" s="86"/>
      <c r="G44" s="86">
        <v>6</v>
      </c>
      <c r="H44" s="86" t="s">
        <v>7</v>
      </c>
      <c r="I44" s="86"/>
      <c r="J44" s="148" t="s">
        <v>236</v>
      </c>
      <c r="K44" s="86" t="s">
        <v>7</v>
      </c>
    </row>
    <row r="45" spans="1:11" ht="30" customHeight="1">
      <c r="A45" s="86" t="s">
        <v>305</v>
      </c>
      <c r="B45" s="86" t="s">
        <v>57</v>
      </c>
      <c r="C45" s="86" t="s">
        <v>241</v>
      </c>
      <c r="D45" s="86"/>
      <c r="E45" s="86" t="s">
        <v>59</v>
      </c>
      <c r="F45" s="86"/>
      <c r="G45" s="86">
        <v>25</v>
      </c>
      <c r="H45" s="86" t="s">
        <v>27</v>
      </c>
      <c r="I45" s="86"/>
      <c r="J45" s="148" t="s">
        <v>240</v>
      </c>
      <c r="K45" s="86" t="s">
        <v>239</v>
      </c>
    </row>
    <row r="46" spans="1:11" ht="30" customHeight="1">
      <c r="A46" s="86" t="s">
        <v>306</v>
      </c>
      <c r="B46" s="86" t="s">
        <v>57</v>
      </c>
      <c r="C46" s="86" t="s">
        <v>241</v>
      </c>
      <c r="D46" s="86"/>
      <c r="E46" s="86" t="s">
        <v>59</v>
      </c>
      <c r="F46" s="86"/>
      <c r="G46" s="86">
        <v>25</v>
      </c>
      <c r="H46" s="86" t="s">
        <v>27</v>
      </c>
      <c r="I46" s="86"/>
      <c r="J46" s="148" t="s">
        <v>243</v>
      </c>
      <c r="K46" s="86" t="s">
        <v>242</v>
      </c>
    </row>
    <row r="47" spans="1:11" ht="30" customHeight="1">
      <c r="A47" s="86" t="s">
        <v>307</v>
      </c>
      <c r="B47" s="86" t="s">
        <v>57</v>
      </c>
      <c r="C47" s="86" t="s">
        <v>241</v>
      </c>
      <c r="D47" s="86"/>
      <c r="E47" s="86" t="s">
        <v>59</v>
      </c>
      <c r="F47" s="86"/>
      <c r="G47" s="86">
        <v>25</v>
      </c>
      <c r="H47" s="86" t="s">
        <v>27</v>
      </c>
      <c r="I47" s="86"/>
      <c r="J47" s="148" t="s">
        <v>245</v>
      </c>
      <c r="K47" s="86" t="s">
        <v>244</v>
      </c>
    </row>
    <row r="48" spans="1:11" ht="30" customHeight="1">
      <c r="A48" s="86" t="s">
        <v>308</v>
      </c>
      <c r="B48" s="86" t="s">
        <v>57</v>
      </c>
      <c r="C48" s="86" t="s">
        <v>213</v>
      </c>
      <c r="D48" s="86"/>
      <c r="E48" s="86" t="s">
        <v>59</v>
      </c>
      <c r="F48" s="86"/>
      <c r="G48" s="86">
        <v>25</v>
      </c>
      <c r="H48" s="86" t="s">
        <v>27</v>
      </c>
      <c r="I48" s="86"/>
      <c r="J48" s="148" t="s">
        <v>215</v>
      </c>
      <c r="K48" s="86" t="s">
        <v>214</v>
      </c>
    </row>
    <row r="49" spans="1:11" ht="30" customHeight="1">
      <c r="A49" s="86" t="s">
        <v>309</v>
      </c>
      <c r="B49" s="86" t="s">
        <v>57</v>
      </c>
      <c r="C49" s="86" t="s">
        <v>213</v>
      </c>
      <c r="D49" s="86"/>
      <c r="E49" s="86" t="s">
        <v>59</v>
      </c>
      <c r="F49" s="86"/>
      <c r="G49" s="86">
        <v>25</v>
      </c>
      <c r="H49" s="86" t="s">
        <v>27</v>
      </c>
      <c r="I49" s="86"/>
      <c r="J49" s="148" t="s">
        <v>217</v>
      </c>
      <c r="K49" s="86" t="s">
        <v>216</v>
      </c>
    </row>
    <row r="50" spans="1:11" ht="30" customHeight="1">
      <c r="A50" s="86" t="s">
        <v>310</v>
      </c>
      <c r="B50" s="86" t="s">
        <v>57</v>
      </c>
      <c r="C50" s="86" t="s">
        <v>213</v>
      </c>
      <c r="D50" s="86"/>
      <c r="E50" s="86" t="s">
        <v>59</v>
      </c>
      <c r="F50" s="86"/>
      <c r="G50" s="86">
        <v>25</v>
      </c>
      <c r="H50" s="86" t="s">
        <v>27</v>
      </c>
      <c r="I50" s="86"/>
      <c r="J50" s="148" t="s">
        <v>219</v>
      </c>
      <c r="K50" s="86" t="s">
        <v>218</v>
      </c>
    </row>
    <row r="51" spans="1:11" ht="30" customHeight="1">
      <c r="A51" s="86" t="s">
        <v>311</v>
      </c>
      <c r="B51" s="86" t="s">
        <v>84</v>
      </c>
      <c r="C51" s="86" t="s">
        <v>250</v>
      </c>
      <c r="D51" s="86"/>
      <c r="E51" s="86" t="s">
        <v>89</v>
      </c>
      <c r="F51" s="86"/>
      <c r="G51" s="86">
        <v>32</v>
      </c>
      <c r="H51" s="86" t="s">
        <v>34</v>
      </c>
      <c r="I51" s="86"/>
      <c r="J51" s="148" t="s">
        <v>249</v>
      </c>
      <c r="K51" s="86" t="s">
        <v>248</v>
      </c>
    </row>
    <row r="52" spans="1:11" ht="30" customHeight="1">
      <c r="A52" s="86" t="s">
        <v>312</v>
      </c>
      <c r="B52" s="86" t="s">
        <v>84</v>
      </c>
      <c r="C52" s="86" t="s">
        <v>250</v>
      </c>
      <c r="D52" s="86"/>
      <c r="E52" s="86" t="s">
        <v>89</v>
      </c>
      <c r="F52" s="86"/>
      <c r="G52" s="86">
        <v>33</v>
      </c>
      <c r="H52" s="86" t="s">
        <v>35</v>
      </c>
      <c r="I52" s="86"/>
      <c r="J52" s="148" t="s">
        <v>254</v>
      </c>
      <c r="K52" s="86" t="s">
        <v>253</v>
      </c>
    </row>
    <row r="53" spans="1:11" ht="30" customHeight="1">
      <c r="A53" s="86" t="s">
        <v>313</v>
      </c>
      <c r="B53" s="86" t="s">
        <v>84</v>
      </c>
      <c r="C53" s="86" t="s">
        <v>250</v>
      </c>
      <c r="D53" s="86"/>
      <c r="E53" s="86" t="s">
        <v>89</v>
      </c>
      <c r="F53" s="86"/>
      <c r="G53" s="86">
        <v>34</v>
      </c>
      <c r="H53" s="86" t="s">
        <v>251</v>
      </c>
      <c r="I53" s="86"/>
      <c r="J53" s="148" t="s">
        <v>252</v>
      </c>
      <c r="K53" s="86" t="s">
        <v>36</v>
      </c>
    </row>
    <row r="54" spans="1:11" ht="30" customHeight="1">
      <c r="A54" s="86" t="s">
        <v>314</v>
      </c>
      <c r="B54" s="86" t="s">
        <v>84</v>
      </c>
      <c r="C54" s="86" t="s">
        <v>88</v>
      </c>
      <c r="D54" s="86"/>
      <c r="E54" s="86" t="s">
        <v>89</v>
      </c>
      <c r="F54" s="86"/>
      <c r="G54" s="86">
        <v>30</v>
      </c>
      <c r="H54" s="86" t="s">
        <v>32</v>
      </c>
      <c r="I54" s="86"/>
      <c r="J54" s="148" t="s">
        <v>207</v>
      </c>
      <c r="K54" s="86" t="s">
        <v>206</v>
      </c>
    </row>
    <row r="55" spans="1:11" ht="30" customHeight="1">
      <c r="A55" s="86" t="s">
        <v>315</v>
      </c>
      <c r="B55" s="86" t="s">
        <v>84</v>
      </c>
      <c r="C55" s="86" t="s">
        <v>88</v>
      </c>
      <c r="D55" s="86"/>
      <c r="E55" s="86" t="s">
        <v>89</v>
      </c>
      <c r="F55" s="86"/>
      <c r="G55" s="86">
        <v>30</v>
      </c>
      <c r="H55" s="86" t="s">
        <v>32</v>
      </c>
      <c r="I55" s="86"/>
      <c r="J55" s="148" t="s">
        <v>209</v>
      </c>
      <c r="K55" s="86" t="s">
        <v>208</v>
      </c>
    </row>
    <row r="56" spans="1:11" ht="30" customHeight="1">
      <c r="A56" s="86" t="s">
        <v>316</v>
      </c>
      <c r="B56" s="86" t="s">
        <v>84</v>
      </c>
      <c r="C56" s="86" t="s">
        <v>88</v>
      </c>
      <c r="D56" s="86"/>
      <c r="E56" s="86" t="s">
        <v>89</v>
      </c>
      <c r="F56" s="86"/>
      <c r="G56" s="86">
        <v>30</v>
      </c>
      <c r="H56" s="86" t="s">
        <v>32</v>
      </c>
      <c r="I56" s="86"/>
      <c r="J56" s="148" t="s">
        <v>191</v>
      </c>
      <c r="K56" s="86" t="s">
        <v>190</v>
      </c>
    </row>
    <row r="57" spans="1:11" ht="30" customHeight="1">
      <c r="A57" s="86" t="s">
        <v>317</v>
      </c>
      <c r="B57" s="86" t="s">
        <v>84</v>
      </c>
      <c r="C57" s="86" t="s">
        <v>88</v>
      </c>
      <c r="D57" s="86"/>
      <c r="E57" s="86" t="s">
        <v>89</v>
      </c>
      <c r="F57" s="86"/>
      <c r="G57" s="86">
        <v>30</v>
      </c>
      <c r="H57" s="86" t="s">
        <v>32</v>
      </c>
      <c r="I57" s="86"/>
      <c r="J57" s="148" t="s">
        <v>193</v>
      </c>
      <c r="K57" s="86" t="s">
        <v>192</v>
      </c>
    </row>
    <row r="58" spans="1:11" ht="30" customHeight="1">
      <c r="A58" s="86" t="s">
        <v>318</v>
      </c>
      <c r="B58" s="86" t="s">
        <v>84</v>
      </c>
      <c r="C58" s="86" t="s">
        <v>88</v>
      </c>
      <c r="D58" s="86"/>
      <c r="E58" s="86" t="s">
        <v>89</v>
      </c>
      <c r="F58" s="86"/>
      <c r="G58" s="86">
        <v>30</v>
      </c>
      <c r="H58" s="86" t="s">
        <v>32</v>
      </c>
      <c r="I58" s="86"/>
      <c r="J58" s="148" t="s">
        <v>185</v>
      </c>
      <c r="K58" s="86" t="s">
        <v>184</v>
      </c>
    </row>
    <row r="59" spans="1:11" ht="30" customHeight="1">
      <c r="A59" s="86" t="s">
        <v>319</v>
      </c>
      <c r="B59" s="86" t="s">
        <v>84</v>
      </c>
      <c r="C59" s="86" t="s">
        <v>88</v>
      </c>
      <c r="D59" s="86"/>
      <c r="E59" s="86" t="s">
        <v>89</v>
      </c>
      <c r="F59" s="86"/>
      <c r="G59" s="86">
        <v>30</v>
      </c>
      <c r="H59" s="86" t="s">
        <v>32</v>
      </c>
      <c r="I59" s="86"/>
      <c r="J59" s="148" t="s">
        <v>195</v>
      </c>
      <c r="K59" s="86" t="s">
        <v>194</v>
      </c>
    </row>
    <row r="60" spans="1:11" ht="30" customHeight="1">
      <c r="A60" s="86" t="s">
        <v>320</v>
      </c>
      <c r="B60" s="86" t="s">
        <v>84</v>
      </c>
      <c r="C60" s="86" t="s">
        <v>88</v>
      </c>
      <c r="D60" s="86"/>
      <c r="E60" s="86" t="s">
        <v>89</v>
      </c>
      <c r="F60" s="86"/>
      <c r="G60" s="86">
        <v>30</v>
      </c>
      <c r="H60" s="86" t="s">
        <v>32</v>
      </c>
      <c r="I60" s="86"/>
      <c r="J60" s="148" t="s">
        <v>187</v>
      </c>
      <c r="K60" s="86" t="s">
        <v>186</v>
      </c>
    </row>
    <row r="61" spans="1:11" ht="30" customHeight="1">
      <c r="A61" s="86" t="s">
        <v>321</v>
      </c>
      <c r="B61" s="86" t="s">
        <v>84</v>
      </c>
      <c r="C61" s="86" t="s">
        <v>88</v>
      </c>
      <c r="D61" s="86"/>
      <c r="E61" s="86" t="s">
        <v>89</v>
      </c>
      <c r="F61" s="86"/>
      <c r="G61" s="86">
        <v>30</v>
      </c>
      <c r="H61" s="86" t="s">
        <v>32</v>
      </c>
      <c r="I61" s="86"/>
      <c r="J61" s="148" t="s">
        <v>189</v>
      </c>
      <c r="K61" s="86" t="s">
        <v>188</v>
      </c>
    </row>
    <row r="62" spans="1:11" ht="30" customHeight="1">
      <c r="A62" s="86" t="s">
        <v>322</v>
      </c>
      <c r="B62" s="86" t="s">
        <v>323</v>
      </c>
      <c r="C62" s="86" t="s">
        <v>107</v>
      </c>
      <c r="D62" s="86"/>
      <c r="E62" s="86" t="s">
        <v>89</v>
      </c>
      <c r="F62" s="86"/>
      <c r="G62" s="86">
        <v>15</v>
      </c>
      <c r="H62" s="86" t="s">
        <v>324</v>
      </c>
      <c r="I62" s="86"/>
      <c r="J62" s="148" t="s">
        <v>106</v>
      </c>
      <c r="K62" s="86" t="s">
        <v>105</v>
      </c>
    </row>
    <row r="63" spans="1:11" ht="30" customHeight="1">
      <c r="A63" s="86" t="s">
        <v>325</v>
      </c>
      <c r="B63" s="86" t="s">
        <v>323</v>
      </c>
      <c r="C63" s="86" t="s">
        <v>107</v>
      </c>
      <c r="D63" s="86"/>
      <c r="E63" s="86" t="s">
        <v>89</v>
      </c>
      <c r="F63" s="86"/>
      <c r="G63" s="86">
        <v>15</v>
      </c>
      <c r="H63" s="86" t="s">
        <v>324</v>
      </c>
      <c r="I63" s="86"/>
      <c r="J63" s="148" t="s">
        <v>111</v>
      </c>
      <c r="K63" s="86" t="s">
        <v>110</v>
      </c>
    </row>
    <row r="64" spans="1:11" ht="30" customHeight="1">
      <c r="A64" s="86" t="s">
        <v>326</v>
      </c>
      <c r="B64" s="86" t="s">
        <v>94</v>
      </c>
      <c r="C64" s="86" t="s">
        <v>107</v>
      </c>
      <c r="D64" s="86"/>
      <c r="E64" s="86" t="s">
        <v>109</v>
      </c>
      <c r="F64" s="86"/>
      <c r="G64" s="86">
        <v>12</v>
      </c>
      <c r="H64" s="86" t="s">
        <v>13</v>
      </c>
      <c r="I64" s="86"/>
      <c r="J64" s="148" t="s">
        <v>116</v>
      </c>
      <c r="K64" s="86" t="s">
        <v>115</v>
      </c>
    </row>
    <row r="65" spans="1:11" ht="30" customHeight="1">
      <c r="A65" s="86" t="s">
        <v>327</v>
      </c>
      <c r="B65" s="86" t="s">
        <v>94</v>
      </c>
      <c r="C65" s="86" t="s">
        <v>107</v>
      </c>
      <c r="D65" s="86"/>
      <c r="E65" s="86" t="s">
        <v>109</v>
      </c>
      <c r="F65" s="86"/>
      <c r="G65" s="86">
        <v>12</v>
      </c>
      <c r="H65" s="86" t="s">
        <v>13</v>
      </c>
      <c r="I65" s="86"/>
      <c r="J65" s="148" t="s">
        <v>118</v>
      </c>
      <c r="K65" s="86" t="s">
        <v>117</v>
      </c>
    </row>
    <row r="66" spans="1:11" ht="30" customHeight="1">
      <c r="A66" s="86" t="s">
        <v>328</v>
      </c>
      <c r="B66" s="86" t="s">
        <v>94</v>
      </c>
      <c r="C66" s="86" t="s">
        <v>107</v>
      </c>
      <c r="D66" s="86"/>
      <c r="E66" s="86" t="s">
        <v>109</v>
      </c>
      <c r="F66" s="86"/>
      <c r="G66" s="86">
        <v>12</v>
      </c>
      <c r="H66" s="86" t="s">
        <v>13</v>
      </c>
      <c r="I66" s="86"/>
      <c r="J66" s="148" t="s">
        <v>114</v>
      </c>
      <c r="K66" s="86" t="s">
        <v>113</v>
      </c>
    </row>
    <row r="67" spans="1:11" ht="30" customHeight="1">
      <c r="A67" s="86" t="s">
        <v>329</v>
      </c>
      <c r="B67" s="86" t="s">
        <v>84</v>
      </c>
      <c r="C67" s="86" t="s">
        <v>88</v>
      </c>
      <c r="D67" s="86"/>
      <c r="E67" s="86" t="s">
        <v>89</v>
      </c>
      <c r="F67" s="86"/>
      <c r="G67" s="86">
        <v>30</v>
      </c>
      <c r="H67" s="86" t="s">
        <v>32</v>
      </c>
      <c r="I67" s="86"/>
      <c r="J67" s="148" t="s">
        <v>197</v>
      </c>
      <c r="K67" s="86" t="s">
        <v>196</v>
      </c>
    </row>
    <row r="68" spans="1:11" ht="30" customHeight="1">
      <c r="A68" s="86" t="s">
        <v>330</v>
      </c>
      <c r="B68" s="86" t="s">
        <v>84</v>
      </c>
      <c r="C68" s="86" t="s">
        <v>88</v>
      </c>
      <c r="D68" s="86"/>
      <c r="E68" s="86" t="s">
        <v>89</v>
      </c>
      <c r="F68" s="86"/>
      <c r="G68" s="86">
        <v>30</v>
      </c>
      <c r="H68" s="86" t="s">
        <v>32</v>
      </c>
      <c r="I68" s="86"/>
      <c r="J68" s="148" t="s">
        <v>203</v>
      </c>
      <c r="K68" s="86" t="s">
        <v>202</v>
      </c>
    </row>
    <row r="69" spans="1:11" ht="30" customHeight="1">
      <c r="A69" s="86" t="s">
        <v>331</v>
      </c>
      <c r="B69" s="86" t="s">
        <v>84</v>
      </c>
      <c r="C69" s="86" t="s">
        <v>88</v>
      </c>
      <c r="D69" s="86"/>
      <c r="E69" s="86" t="s">
        <v>89</v>
      </c>
      <c r="F69" s="86"/>
      <c r="G69" s="86">
        <v>30</v>
      </c>
      <c r="H69" s="86" t="s">
        <v>32</v>
      </c>
      <c r="I69" s="86"/>
      <c r="J69" s="148" t="s">
        <v>205</v>
      </c>
      <c r="K69" s="86" t="s">
        <v>204</v>
      </c>
    </row>
    <row r="70" spans="1:11" ht="30" customHeight="1">
      <c r="A70" s="86" t="s">
        <v>332</v>
      </c>
      <c r="B70" s="86" t="s">
        <v>84</v>
      </c>
      <c r="C70" s="86" t="s">
        <v>88</v>
      </c>
      <c r="D70" s="86"/>
      <c r="E70" s="86" t="s">
        <v>89</v>
      </c>
      <c r="F70" s="86"/>
      <c r="G70" s="86">
        <v>30</v>
      </c>
      <c r="H70" s="86" t="s">
        <v>32</v>
      </c>
      <c r="I70" s="86"/>
      <c r="J70" s="148" t="s">
        <v>179</v>
      </c>
      <c r="K70" s="86" t="s">
        <v>178</v>
      </c>
    </row>
    <row r="71" spans="1:11" ht="30" customHeight="1">
      <c r="A71" s="86" t="s">
        <v>333</v>
      </c>
      <c r="B71" s="86" t="s">
        <v>84</v>
      </c>
      <c r="C71" s="86" t="s">
        <v>88</v>
      </c>
      <c r="D71" s="86"/>
      <c r="E71" s="86" t="s">
        <v>89</v>
      </c>
      <c r="F71" s="86"/>
      <c r="G71" s="86">
        <v>30</v>
      </c>
      <c r="H71" s="86" t="s">
        <v>32</v>
      </c>
      <c r="I71" s="86"/>
      <c r="J71" s="148" t="s">
        <v>181</v>
      </c>
      <c r="K71" s="86" t="s">
        <v>180</v>
      </c>
    </row>
    <row r="72" spans="1:11" ht="30" customHeight="1">
      <c r="A72" s="86" t="s">
        <v>334</v>
      </c>
      <c r="B72" s="86" t="s">
        <v>84</v>
      </c>
      <c r="C72" s="86" t="s">
        <v>88</v>
      </c>
      <c r="D72" s="86"/>
      <c r="E72" s="86" t="s">
        <v>89</v>
      </c>
      <c r="F72" s="86"/>
      <c r="G72" s="86">
        <v>30</v>
      </c>
      <c r="H72" s="86" t="s">
        <v>32</v>
      </c>
      <c r="I72" s="86"/>
      <c r="J72" s="148" t="s">
        <v>211</v>
      </c>
      <c r="K72" s="86" t="s">
        <v>210</v>
      </c>
    </row>
    <row r="73" spans="1:11" ht="30" customHeight="1">
      <c r="A73" s="86" t="s">
        <v>335</v>
      </c>
      <c r="B73" s="86" t="s">
        <v>84</v>
      </c>
      <c r="C73" s="86" t="s">
        <v>88</v>
      </c>
      <c r="D73" s="86"/>
      <c r="E73" s="86" t="s">
        <v>89</v>
      </c>
      <c r="F73" s="86"/>
      <c r="G73" s="86">
        <v>30</v>
      </c>
      <c r="H73" s="86" t="s">
        <v>32</v>
      </c>
      <c r="I73" s="86"/>
      <c r="J73" s="148" t="s">
        <v>201</v>
      </c>
      <c r="K73" s="86" t="s">
        <v>200</v>
      </c>
    </row>
    <row r="74" spans="1:11" ht="30" customHeight="1">
      <c r="A74" s="86" t="s">
        <v>336</v>
      </c>
      <c r="B74" s="86" t="s">
        <v>84</v>
      </c>
      <c r="C74" s="86" t="s">
        <v>88</v>
      </c>
      <c r="D74" s="86"/>
      <c r="E74" s="86" t="s">
        <v>89</v>
      </c>
      <c r="F74" s="86"/>
      <c r="G74" s="86">
        <v>30</v>
      </c>
      <c r="H74" s="86" t="s">
        <v>32</v>
      </c>
      <c r="I74" s="86"/>
      <c r="J74" s="148" t="s">
        <v>183</v>
      </c>
      <c r="K74" s="86" t="s">
        <v>182</v>
      </c>
    </row>
    <row r="75" spans="1:11" ht="30" customHeight="1">
      <c r="A75" s="86" t="s">
        <v>337</v>
      </c>
      <c r="B75" s="86" t="s">
        <v>84</v>
      </c>
      <c r="C75" s="86" t="s">
        <v>88</v>
      </c>
      <c r="D75" s="86"/>
      <c r="E75" s="86" t="s">
        <v>89</v>
      </c>
      <c r="F75" s="86"/>
      <c r="G75" s="86">
        <v>30</v>
      </c>
      <c r="H75" s="86" t="s">
        <v>32</v>
      </c>
      <c r="I75" s="86"/>
      <c r="J75" s="148" t="s">
        <v>199</v>
      </c>
      <c r="K75" s="86" t="s">
        <v>198</v>
      </c>
    </row>
    <row r="76" spans="1:11" ht="30" customHeight="1">
      <c r="A76" s="86" t="s">
        <v>338</v>
      </c>
      <c r="B76" s="86" t="s">
        <v>84</v>
      </c>
      <c r="C76" s="86" t="s">
        <v>88</v>
      </c>
      <c r="D76" s="86"/>
      <c r="E76" s="86" t="s">
        <v>89</v>
      </c>
      <c r="F76" s="86"/>
      <c r="G76" s="86">
        <v>31</v>
      </c>
      <c r="H76" s="86" t="s">
        <v>33</v>
      </c>
      <c r="I76" s="86"/>
      <c r="J76" s="148" t="s">
        <v>87</v>
      </c>
      <c r="K76" s="86" t="s">
        <v>86</v>
      </c>
    </row>
    <row r="77" spans="1:11" ht="30" customHeight="1">
      <c r="A77" s="86" t="s">
        <v>339</v>
      </c>
      <c r="B77" s="86" t="s">
        <v>84</v>
      </c>
      <c r="C77" s="86" t="s">
        <v>88</v>
      </c>
      <c r="D77" s="86"/>
      <c r="E77" s="86" t="s">
        <v>89</v>
      </c>
      <c r="F77" s="86"/>
      <c r="G77" s="86">
        <v>30</v>
      </c>
      <c r="H77" s="86" t="s">
        <v>32</v>
      </c>
      <c r="I77" s="86"/>
      <c r="J77" s="148" t="s">
        <v>247</v>
      </c>
      <c r="K77" s="86" t="s">
        <v>246</v>
      </c>
    </row>
    <row r="78" spans="1:11" ht="30" customHeight="1">
      <c r="A78" s="86" t="s">
        <v>340</v>
      </c>
      <c r="B78" s="86" t="s">
        <v>84</v>
      </c>
      <c r="C78" s="86" t="s">
        <v>88</v>
      </c>
      <c r="D78" s="86"/>
      <c r="E78" s="86" t="s">
        <v>89</v>
      </c>
      <c r="F78" s="86"/>
      <c r="G78" s="86">
        <v>30</v>
      </c>
      <c r="H78" s="86" t="s">
        <v>32</v>
      </c>
      <c r="I78" s="86"/>
      <c r="J78" s="148" t="s">
        <v>256</v>
      </c>
      <c r="K78" s="86" t="s">
        <v>255</v>
      </c>
    </row>
    <row r="79" spans="1:11" ht="30" customHeight="1">
      <c r="A79" s="86" t="s">
        <v>341</v>
      </c>
      <c r="B79" s="86" t="s">
        <v>84</v>
      </c>
      <c r="C79" s="86" t="s">
        <v>88</v>
      </c>
      <c r="D79" s="86"/>
      <c r="E79" s="86" t="s">
        <v>89</v>
      </c>
      <c r="F79" s="86"/>
      <c r="G79" s="86">
        <v>30</v>
      </c>
      <c r="H79" s="86" t="s">
        <v>32</v>
      </c>
      <c r="I79" s="86"/>
      <c r="J79" s="148" t="s">
        <v>171</v>
      </c>
      <c r="K79" s="86" t="s">
        <v>170</v>
      </c>
    </row>
    <row r="80" spans="1:11" ht="30" customHeight="1">
      <c r="A80" s="86" t="s">
        <v>342</v>
      </c>
      <c r="B80" s="86" t="s">
        <v>84</v>
      </c>
      <c r="C80" s="86" t="s">
        <v>88</v>
      </c>
      <c r="D80" s="86"/>
      <c r="E80" s="86" t="s">
        <v>89</v>
      </c>
      <c r="F80" s="86"/>
      <c r="G80" s="86">
        <v>30</v>
      </c>
      <c r="H80" s="86" t="s">
        <v>32</v>
      </c>
      <c r="I80" s="86"/>
      <c r="J80" s="148" t="s">
        <v>173</v>
      </c>
      <c r="K80" s="86" t="s">
        <v>343</v>
      </c>
    </row>
    <row r="81" spans="1:11" ht="30" customHeight="1">
      <c r="A81" s="86" t="s">
        <v>344</v>
      </c>
      <c r="B81" s="86" t="s">
        <v>84</v>
      </c>
      <c r="C81" s="86" t="s">
        <v>88</v>
      </c>
      <c r="D81" s="86"/>
      <c r="E81" s="86" t="s">
        <v>89</v>
      </c>
      <c r="F81" s="86"/>
      <c r="G81" s="86">
        <v>30</v>
      </c>
      <c r="H81" s="86" t="s">
        <v>32</v>
      </c>
      <c r="I81" s="86"/>
      <c r="J81" s="148" t="s">
        <v>175</v>
      </c>
      <c r="K81" s="86" t="s">
        <v>345</v>
      </c>
    </row>
    <row r="82" spans="1:11" ht="30" customHeight="1">
      <c r="A82" s="86" t="s">
        <v>346</v>
      </c>
      <c r="B82" s="86" t="s">
        <v>84</v>
      </c>
      <c r="C82" s="86" t="s">
        <v>88</v>
      </c>
      <c r="D82" s="86"/>
      <c r="E82" s="86" t="s">
        <v>89</v>
      </c>
      <c r="F82" s="86"/>
      <c r="G82" s="86">
        <v>30</v>
      </c>
      <c r="H82" s="86" t="s">
        <v>32</v>
      </c>
      <c r="I82" s="86"/>
      <c r="J82" s="148" t="s">
        <v>177</v>
      </c>
      <c r="K82" s="86" t="s">
        <v>176</v>
      </c>
    </row>
    <row r="83" spans="1:11" ht="30" customHeight="1">
      <c r="A83" s="86" t="s">
        <v>347</v>
      </c>
      <c r="B83" s="86" t="s">
        <v>69</v>
      </c>
      <c r="C83" s="86" t="s">
        <v>70</v>
      </c>
      <c r="D83" s="86"/>
      <c r="E83" s="86" t="s">
        <v>71</v>
      </c>
      <c r="F83" s="86"/>
      <c r="G83" s="86">
        <v>27</v>
      </c>
      <c r="H83" s="86" t="s">
        <v>29</v>
      </c>
      <c r="I83" s="86"/>
      <c r="J83" s="148" t="s">
        <v>68</v>
      </c>
      <c r="K83" s="86" t="s">
        <v>29</v>
      </c>
    </row>
    <row r="84" spans="1:11" ht="30" customHeight="1">
      <c r="A84" s="86" t="s">
        <v>348</v>
      </c>
      <c r="B84" s="86" t="s">
        <v>77</v>
      </c>
      <c r="C84" s="86" t="s">
        <v>70</v>
      </c>
      <c r="D84" s="86"/>
      <c r="E84" s="86" t="s">
        <v>71</v>
      </c>
      <c r="F84" s="86"/>
      <c r="G84" s="86">
        <v>28</v>
      </c>
      <c r="H84" s="86" t="s">
        <v>30</v>
      </c>
      <c r="I84" s="86"/>
      <c r="J84" s="148" t="s">
        <v>140</v>
      </c>
      <c r="K84" s="86" t="s">
        <v>139</v>
      </c>
    </row>
    <row r="85" spans="1:11" ht="30" customHeight="1">
      <c r="A85" s="86" t="s">
        <v>349</v>
      </c>
      <c r="B85" s="86" t="s">
        <v>77</v>
      </c>
      <c r="C85" s="86" t="s">
        <v>70</v>
      </c>
      <c r="D85" s="86"/>
      <c r="E85" s="86" t="s">
        <v>71</v>
      </c>
      <c r="F85" s="86"/>
      <c r="G85" s="86">
        <v>28</v>
      </c>
      <c r="H85" s="86" t="s">
        <v>30</v>
      </c>
      <c r="I85" s="86"/>
      <c r="J85" s="148" t="s">
        <v>158</v>
      </c>
      <c r="K85" s="86" t="s">
        <v>157</v>
      </c>
    </row>
    <row r="86" spans="1:11" ht="30" customHeight="1">
      <c r="A86" s="86" t="s">
        <v>350</v>
      </c>
      <c r="B86" s="86" t="s">
        <v>351</v>
      </c>
      <c r="C86" s="86" t="s">
        <v>70</v>
      </c>
      <c r="D86" s="86"/>
      <c r="E86" s="86" t="s">
        <v>71</v>
      </c>
      <c r="F86" s="86"/>
      <c r="G86" s="86">
        <v>28</v>
      </c>
      <c r="H86" s="86" t="s">
        <v>30</v>
      </c>
      <c r="I86" s="86"/>
      <c r="J86" s="148" t="s">
        <v>136</v>
      </c>
      <c r="K86" s="86" t="s">
        <v>135</v>
      </c>
    </row>
    <row r="87" spans="1:11" ht="30" customHeight="1">
      <c r="A87" s="86" t="s">
        <v>352</v>
      </c>
      <c r="B87" s="86" t="s">
        <v>77</v>
      </c>
      <c r="C87" s="86" t="s">
        <v>70</v>
      </c>
      <c r="D87" s="86"/>
      <c r="E87" s="86" t="s">
        <v>71</v>
      </c>
      <c r="F87" s="86"/>
      <c r="G87" s="86">
        <v>28</v>
      </c>
      <c r="H87" s="86" t="s">
        <v>30</v>
      </c>
      <c r="I87" s="86"/>
      <c r="J87" s="148" t="s">
        <v>150</v>
      </c>
      <c r="K87" s="86" t="s">
        <v>149</v>
      </c>
    </row>
    <row r="88" spans="1:11" ht="30" customHeight="1">
      <c r="A88" s="86" t="s">
        <v>353</v>
      </c>
      <c r="B88" s="86" t="s">
        <v>351</v>
      </c>
      <c r="C88" s="86" t="s">
        <v>70</v>
      </c>
      <c r="D88" s="86"/>
      <c r="E88" s="86" t="s">
        <v>71</v>
      </c>
      <c r="F88" s="86"/>
      <c r="G88" s="86">
        <v>28</v>
      </c>
      <c r="H88" s="86" t="s">
        <v>30</v>
      </c>
      <c r="I88" s="86"/>
      <c r="J88" s="148" t="s">
        <v>125</v>
      </c>
      <c r="K88" s="86" t="s">
        <v>124</v>
      </c>
    </row>
    <row r="89" spans="1:11" ht="30" customHeight="1">
      <c r="A89" s="86" t="s">
        <v>354</v>
      </c>
      <c r="B89" s="86" t="s">
        <v>77</v>
      </c>
      <c r="C89" s="86" t="s">
        <v>70</v>
      </c>
      <c r="D89" s="86"/>
      <c r="E89" s="86" t="s">
        <v>71</v>
      </c>
      <c r="F89" s="86"/>
      <c r="G89" s="86">
        <v>29</v>
      </c>
      <c r="H89" s="86" t="s">
        <v>97</v>
      </c>
      <c r="I89" s="86"/>
      <c r="J89" s="148" t="s">
        <v>98</v>
      </c>
      <c r="K89" s="86" t="s">
        <v>96</v>
      </c>
    </row>
    <row r="90" spans="1:11" ht="30" customHeight="1">
      <c r="A90" s="86" t="s">
        <v>355</v>
      </c>
      <c r="B90" s="86" t="s">
        <v>351</v>
      </c>
      <c r="C90" s="86" t="s">
        <v>70</v>
      </c>
      <c r="D90" s="86"/>
      <c r="E90" s="86" t="s">
        <v>71</v>
      </c>
      <c r="F90" s="86"/>
      <c r="G90" s="86">
        <v>29</v>
      </c>
      <c r="H90" s="86" t="s">
        <v>97</v>
      </c>
      <c r="I90" s="86"/>
      <c r="J90" s="148" t="s">
        <v>104</v>
      </c>
      <c r="K90" s="86" t="s">
        <v>356</v>
      </c>
    </row>
    <row r="91" spans="1:11" ht="30" customHeight="1">
      <c r="A91" s="86" t="s">
        <v>357</v>
      </c>
      <c r="B91" s="86" t="s">
        <v>351</v>
      </c>
      <c r="C91" s="86" t="s">
        <v>107</v>
      </c>
      <c r="D91" s="86"/>
      <c r="E91" s="86" t="s">
        <v>89</v>
      </c>
      <c r="F91" s="86"/>
      <c r="G91" s="86">
        <v>13</v>
      </c>
      <c r="H91" s="86" t="s">
        <v>14</v>
      </c>
      <c r="I91" s="86"/>
      <c r="J91" s="148" t="s">
        <v>112</v>
      </c>
      <c r="K91" s="86" t="s">
        <v>14</v>
      </c>
    </row>
    <row r="92" spans="1:11" ht="30" customHeight="1">
      <c r="A92" s="86" t="s">
        <v>358</v>
      </c>
      <c r="B92" s="86" t="s">
        <v>359</v>
      </c>
      <c r="C92" s="86" t="s">
        <v>107</v>
      </c>
      <c r="D92" s="86"/>
      <c r="E92" s="86" t="s">
        <v>109</v>
      </c>
      <c r="F92" s="86"/>
      <c r="G92" s="86">
        <v>14</v>
      </c>
      <c r="H92" s="86" t="s">
        <v>15</v>
      </c>
      <c r="I92" s="86"/>
      <c r="J92" s="148" t="s">
        <v>108</v>
      </c>
      <c r="K92" s="86" t="s">
        <v>15</v>
      </c>
    </row>
    <row r="93" spans="1:11" ht="30" customHeight="1">
      <c r="A93" s="86" t="s">
        <v>360</v>
      </c>
      <c r="B93" s="86" t="s">
        <v>84</v>
      </c>
      <c r="C93" s="86" t="s">
        <v>85</v>
      </c>
      <c r="D93" s="86"/>
      <c r="E93" s="86" t="s">
        <v>83</v>
      </c>
      <c r="F93" s="86"/>
      <c r="G93" s="86" t="s">
        <v>83</v>
      </c>
      <c r="H93" s="86" t="s">
        <v>83</v>
      </c>
      <c r="I93" s="86"/>
      <c r="J93" s="148">
        <v>888</v>
      </c>
      <c r="K93" s="125" t="s">
        <v>82</v>
      </c>
    </row>
    <row r="94" spans="1:11" ht="30" customHeight="1">
      <c r="A94" s="86" t="s">
        <v>361</v>
      </c>
      <c r="B94" s="86" t="s">
        <v>84</v>
      </c>
      <c r="C94" s="86" t="s">
        <v>88</v>
      </c>
      <c r="D94" s="86"/>
      <c r="E94" s="86" t="s">
        <v>89</v>
      </c>
      <c r="F94" s="86"/>
      <c r="G94" s="86">
        <v>39</v>
      </c>
      <c r="H94" s="86" t="s">
        <v>362</v>
      </c>
      <c r="I94" s="86"/>
      <c r="J94" s="148" t="s">
        <v>166</v>
      </c>
      <c r="K94" s="86" t="s">
        <v>165</v>
      </c>
    </row>
  </sheetData>
  <autoFilter ref="A2:K94" xr:uid="{00000000-0009-0000-0000-000002000000}">
    <sortState xmlns:xlrd2="http://schemas.microsoft.com/office/spreadsheetml/2017/richdata2" ref="A3:K94">
      <sortCondition ref="A2:A94"/>
    </sortState>
  </autoFilter>
  <customSheetViews>
    <customSheetView guid="{EE821439-75E3-4A63-A3B6-BCBD88C611ED}" showPageBreaks="1" fitToPage="1" showAutoFilter="1">
      <pane ySplit="2" topLeftCell="A3" activePane="bottomLeft" state="frozen"/>
      <selection pane="bottomLeft"/>
      <colBreaks count="1" manualBreakCount="1">
        <brk id="6" max="1048575" man="1"/>
      </colBreaks>
      <pageMargins left="0" right="0" top="0" bottom="0" header="0" footer="0"/>
      <printOptions gridLines="1"/>
      <pageSetup paperSize="5" scale="66" fitToHeight="100" orientation="landscape" r:id="rId1"/>
      <headerFooter alignWithMargins="0"/>
      <autoFilter ref="A2:L82" xr:uid="{332D5E9F-BF5B-479B-AC78-598E80386E69}"/>
    </customSheetView>
    <customSheetView guid="{D7F7BEE5-BE09-43B7-BD73-E69A29CFAB86}" fitToPage="1" showAutoFilter="1" hiddenColumns="1">
      <pane ySplit="1" topLeftCell="A20" activePane="bottomLeft" state="frozenSplit"/>
      <selection pane="bottomLeft"/>
      <colBreaks count="1" manualBreakCount="1">
        <brk id="6" max="1048575" man="1"/>
      </colBreaks>
      <pageMargins left="0" right="0" top="0" bottom="0" header="0" footer="0"/>
      <printOptions gridLines="1"/>
      <pageSetup paperSize="5" scale="96" fitToHeight="100" orientation="landscape" r:id="rId2"/>
      <headerFooter alignWithMargins="0"/>
      <autoFilter ref="A1:L83" xr:uid="{1CFA9E0F-AD96-422D-ABBE-8CAB02B1CE68}"/>
    </customSheetView>
    <customSheetView guid="{02149C7A-8138-4D93-95DB-BA5C87F38634}" showPageBreaks="1" fitToPage="1" showAutoFilter="1">
      <pane ySplit="2" topLeftCell="A6" activePane="bottomLeft" state="frozen"/>
      <selection pane="bottomLeft" activeCell="B8" sqref="B8"/>
      <colBreaks count="1" manualBreakCount="1">
        <brk id="6" max="1048575" man="1"/>
      </colBreaks>
      <pageMargins left="0" right="0" top="0" bottom="0" header="0" footer="0"/>
      <printOptions gridLines="1"/>
      <pageSetup paperSize="5" scale="66" fitToHeight="100" orientation="landscape" r:id="rId3"/>
      <headerFooter alignWithMargins="0"/>
      <autoFilter ref="A2:L82" xr:uid="{E5851505-740D-44D3-B3CC-289A6474BC73}"/>
    </customSheetView>
  </customSheetViews>
  <phoneticPr fontId="2" type="noConversion"/>
  <hyperlinks>
    <hyperlink ref="B1" location="'Table of Contents'!A1" display="T.O.C" xr:uid="{00000000-0004-0000-0200-000000000000}"/>
  </hyperlinks>
  <printOptions gridLines="1"/>
  <pageMargins left="0.75" right="0.75" top="0.5" bottom="0.5" header="0.25" footer="0.25"/>
  <pageSetup paperSize="5" scale="86" fitToHeight="100" orientation="landscape" r:id="rId4"/>
  <headerFooter alignWithMargins="0">
    <oddFooter>&amp;L&amp;1#&amp;"Arial"&amp;10&amp;K737373DTCC Public (White)</oddFooter>
  </headerFooter>
  <colBreaks count="1" manualBreakCount="1">
    <brk id="6" max="1048575" man="1"/>
  </colBreaks>
  <ignoredErrors>
    <ignoredError sqref="J3:J96" numberStoredAsText="1"/>
  </ignoredError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0">
    <pageSetUpPr fitToPage="1"/>
  </sheetPr>
  <dimension ref="A1:G10"/>
  <sheetViews>
    <sheetView zoomScaleNormal="100" workbookViewId="0">
      <pane xSplit="1" ySplit="2" topLeftCell="B3" activePane="bottomRight" state="frozenSplit"/>
      <selection pane="topRight" activeCell="B1" sqref="B1"/>
      <selection pane="bottomLeft" activeCell="A3" sqref="A3"/>
      <selection pane="bottomRight"/>
    </sheetView>
  </sheetViews>
  <sheetFormatPr defaultColWidth="9.140625" defaultRowHeight="12.75"/>
  <cols>
    <col min="1" max="1" width="30.7109375" style="3" customWidth="1"/>
    <col min="2" max="5" width="7.7109375" style="3" customWidth="1"/>
    <col min="6" max="7" width="40.7109375" style="3" customWidth="1"/>
    <col min="8" max="16384" width="9.140625" style="3"/>
  </cols>
  <sheetData>
    <row r="1" spans="1:7" ht="18.75" customHeight="1">
      <c r="A1" s="64" t="s">
        <v>40</v>
      </c>
      <c r="B1" s="66" t="s">
        <v>47</v>
      </c>
    </row>
    <row r="2" spans="1:7" ht="30" customHeight="1">
      <c r="A2" s="7" t="s">
        <v>363</v>
      </c>
      <c r="B2" s="7" t="s">
        <v>364</v>
      </c>
      <c r="C2" s="7" t="s">
        <v>365</v>
      </c>
      <c r="D2" s="7" t="s">
        <v>366</v>
      </c>
      <c r="E2" s="7" t="s">
        <v>367</v>
      </c>
      <c r="F2" s="7" t="s">
        <v>2423</v>
      </c>
      <c r="G2" s="7" t="s">
        <v>370</v>
      </c>
    </row>
    <row r="3" spans="1:7" s="4" customFormat="1" ht="23.25" customHeight="1">
      <c r="A3" s="81" t="s">
        <v>373</v>
      </c>
      <c r="B3" s="81">
        <v>1</v>
      </c>
      <c r="C3" s="82">
        <v>4</v>
      </c>
      <c r="D3" s="81">
        <v>4</v>
      </c>
      <c r="E3" s="81" t="s">
        <v>374</v>
      </c>
      <c r="F3" s="82" t="s">
        <v>2525</v>
      </c>
      <c r="G3" s="82" t="s">
        <v>2526</v>
      </c>
    </row>
    <row r="4" spans="1:7" s="4" customFormat="1" ht="56.25" customHeight="1">
      <c r="A4" s="81" t="s">
        <v>51</v>
      </c>
      <c r="B4" s="81">
        <f>$C3+1</f>
        <v>5</v>
      </c>
      <c r="C4" s="82">
        <f t="shared" ref="C4:C10" si="0">$B4+$D4-1</f>
        <v>5</v>
      </c>
      <c r="D4" s="81">
        <v>1</v>
      </c>
      <c r="E4" s="81" t="s">
        <v>376</v>
      </c>
      <c r="F4" s="81" t="s">
        <v>84</v>
      </c>
      <c r="G4" s="105" t="s">
        <v>2527</v>
      </c>
    </row>
    <row r="5" spans="1:7" s="4" customFormat="1" ht="48">
      <c r="A5" s="81" t="s">
        <v>377</v>
      </c>
      <c r="B5" s="81">
        <v>6</v>
      </c>
      <c r="C5" s="82">
        <f t="shared" si="0"/>
        <v>13</v>
      </c>
      <c r="D5" s="81">
        <v>8</v>
      </c>
      <c r="E5" s="81" t="s">
        <v>376</v>
      </c>
      <c r="F5" s="82"/>
      <c r="G5" s="105" t="s">
        <v>2528</v>
      </c>
    </row>
    <row r="6" spans="1:7" s="4" customFormat="1" ht="18.75" customHeight="1">
      <c r="A6" s="81" t="s">
        <v>503</v>
      </c>
      <c r="B6" s="81">
        <v>14</v>
      </c>
      <c r="C6" s="82">
        <f t="shared" si="0"/>
        <v>21</v>
      </c>
      <c r="D6" s="81">
        <v>8</v>
      </c>
      <c r="E6" s="81" t="s">
        <v>376</v>
      </c>
      <c r="F6" s="81" t="s">
        <v>998</v>
      </c>
      <c r="G6" s="81" t="s">
        <v>998</v>
      </c>
    </row>
    <row r="7" spans="1:7" s="4" customFormat="1" ht="23.25" customHeight="1">
      <c r="A7" s="81" t="s">
        <v>382</v>
      </c>
      <c r="B7" s="81">
        <v>22</v>
      </c>
      <c r="C7" s="82">
        <f t="shared" si="0"/>
        <v>24</v>
      </c>
      <c r="D7" s="81">
        <v>3</v>
      </c>
      <c r="E7" s="81" t="s">
        <v>376</v>
      </c>
      <c r="F7" s="82" t="s">
        <v>2529</v>
      </c>
      <c r="G7" s="82" t="s">
        <v>2529</v>
      </c>
    </row>
    <row r="8" spans="1:7" s="4" customFormat="1" ht="24.75" customHeight="1">
      <c r="A8" s="81" t="s">
        <v>2530</v>
      </c>
      <c r="B8" s="81">
        <v>25</v>
      </c>
      <c r="C8" s="82">
        <f t="shared" si="0"/>
        <v>32</v>
      </c>
      <c r="D8" s="81">
        <v>8</v>
      </c>
      <c r="E8" s="81" t="s">
        <v>374</v>
      </c>
      <c r="F8" s="82" t="s">
        <v>450</v>
      </c>
      <c r="G8" s="81" t="s">
        <v>2531</v>
      </c>
    </row>
    <row r="9" spans="1:7" s="4" customFormat="1" ht="150.75" customHeight="1">
      <c r="A9" s="81" t="s">
        <v>2532</v>
      </c>
      <c r="B9" s="81">
        <v>33</v>
      </c>
      <c r="C9" s="82">
        <f t="shared" si="0"/>
        <v>40</v>
      </c>
      <c r="D9" s="81">
        <v>8</v>
      </c>
      <c r="E9" s="81" t="s">
        <v>376</v>
      </c>
      <c r="F9" s="81" t="s">
        <v>2533</v>
      </c>
      <c r="G9" s="81" t="s">
        <v>2534</v>
      </c>
    </row>
    <row r="10" spans="1:7" s="4" customFormat="1" ht="146.25" customHeight="1">
      <c r="A10" s="81" t="s">
        <v>2535</v>
      </c>
      <c r="B10" s="81">
        <v>41</v>
      </c>
      <c r="C10" s="82">
        <f t="shared" si="0"/>
        <v>42</v>
      </c>
      <c r="D10" s="81">
        <v>2</v>
      </c>
      <c r="E10" s="81" t="s">
        <v>376</v>
      </c>
      <c r="F10" s="81" t="s">
        <v>2497</v>
      </c>
      <c r="G10" s="81" t="s">
        <v>2498</v>
      </c>
    </row>
  </sheetData>
  <customSheetViews>
    <customSheetView guid="{EE821439-75E3-4A63-A3B6-BCBD88C611ED}" showPageBreaks="1" fitToPage="1">
      <pane xSplit="1" ySplit="2" topLeftCell="B3" activePane="bottomRight" state="frozenSplit"/>
      <selection pane="bottomRight"/>
      <pageMargins left="0" right="0" top="0" bottom="0" header="0" footer="0"/>
      <printOptions horizontalCentered="1" gridLines="1"/>
      <pageSetup paperSize="5" fitToHeight="100" orientation="landscape" r:id="rId1"/>
      <headerFooter alignWithMargins="0">
        <oddHeader>&amp;C&amp;A</oddHeader>
        <oddFooter>&amp;L&amp;A&amp;C&amp;P</oddFooter>
      </headerFooter>
    </customSheetView>
    <customSheetView guid="{D7F7BEE5-BE09-43B7-BD73-E69A29CFAB86}" fitToPage="1">
      <pane xSplit="1" ySplit="1" topLeftCell="B2" activePane="bottomRight" state="frozenSplit"/>
      <selection pane="bottomRight" activeCell="G17" sqref="G17"/>
      <pageMargins left="0" right="0" top="0" bottom="0" header="0" footer="0"/>
      <printOptions horizontalCentered="1" gridLines="1"/>
      <pageSetup paperSize="5" fitToHeight="100" orientation="landscape" r:id="rId2"/>
      <headerFooter alignWithMargins="0">
        <oddHeader>&amp;C&amp;A</oddHeader>
        <oddFooter>&amp;L&amp;A&amp;C&amp;P</oddFooter>
      </headerFooter>
    </customSheetView>
    <customSheetView guid="{02149C7A-8138-4D93-95DB-BA5C87F38634}" showPageBreaks="1" fitToPage="1">
      <pane xSplit="1" ySplit="2" topLeftCell="B3" activePane="bottomRight" state="frozenSplit"/>
      <selection pane="bottomRight"/>
      <pageMargins left="0" right="0" top="0" bottom="0" header="0" footer="0"/>
      <printOptions horizontalCentered="1" gridLines="1"/>
      <pageSetup paperSize="5" fitToHeight="100" orientation="landscape" r:id="rId3"/>
      <headerFooter alignWithMargins="0">
        <oddHeader>&amp;C&amp;A</oddHeader>
        <oddFooter>&amp;L&amp;A&amp;C&amp;P</oddFooter>
      </headerFooter>
    </customSheetView>
  </customSheetViews>
  <phoneticPr fontId="2" type="noConversion"/>
  <hyperlinks>
    <hyperlink ref="B1" location="'Table of Contents'!A1" display="T.O.C" xr:uid="{00000000-0004-0000-2400-000000000000}"/>
  </hyperlinks>
  <printOptions horizontalCentered="1" gridLines="1"/>
  <pageMargins left="0.25" right="0.25" top="0.75" bottom="0.75" header="0.25" footer="0.25"/>
  <pageSetup paperSize="5" fitToHeight="100" orientation="landscape" r:id="rId4"/>
  <headerFooter alignWithMargins="0">
    <oddHeader>&amp;C&amp;A</oddHeader>
    <oddFooter>&amp;C&amp;P&amp;L&amp;"Arial"&amp;10&amp;K000000&amp;A_x000D_&amp;1#&amp;"Arial"&amp;10&amp;K737373DTCC Public (White)</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1">
    <pageSetUpPr fitToPage="1"/>
  </sheetPr>
  <dimension ref="A1:G18"/>
  <sheetViews>
    <sheetView zoomScaleNormal="100" workbookViewId="0">
      <pane xSplit="1" ySplit="2" topLeftCell="B3" activePane="bottomRight" state="frozenSplit"/>
      <selection pane="topRight" activeCell="B1" sqref="B1"/>
      <selection pane="bottomLeft" activeCell="A3" sqref="A3"/>
      <selection pane="bottomRight"/>
    </sheetView>
  </sheetViews>
  <sheetFormatPr defaultColWidth="9.140625" defaultRowHeight="12.75"/>
  <cols>
    <col min="1" max="1" width="30.7109375" style="3" customWidth="1"/>
    <col min="2" max="5" width="7.7109375" style="3" customWidth="1"/>
    <col min="6" max="7" width="40.7109375" style="3" customWidth="1"/>
    <col min="8" max="16384" width="9.140625" style="3"/>
  </cols>
  <sheetData>
    <row r="1" spans="1:7" ht="18.75" customHeight="1">
      <c r="A1" s="64" t="s">
        <v>41</v>
      </c>
      <c r="B1" s="76" t="s">
        <v>47</v>
      </c>
    </row>
    <row r="2" spans="1:7" ht="30" customHeight="1">
      <c r="A2" s="7" t="s">
        <v>363</v>
      </c>
      <c r="B2" s="7" t="s">
        <v>364</v>
      </c>
      <c r="C2" s="7" t="s">
        <v>365</v>
      </c>
      <c r="D2" s="7" t="s">
        <v>366</v>
      </c>
      <c r="E2" s="7" t="s">
        <v>367</v>
      </c>
      <c r="F2" s="7" t="s">
        <v>369</v>
      </c>
      <c r="G2" s="7" t="s">
        <v>370</v>
      </c>
    </row>
    <row r="3" spans="1:7" s="4" customFormat="1" ht="22.5" customHeight="1">
      <c r="A3" s="2" t="s">
        <v>373</v>
      </c>
      <c r="B3" s="2">
        <v>1</v>
      </c>
      <c r="C3" s="4">
        <v>4</v>
      </c>
      <c r="D3" s="2">
        <v>4</v>
      </c>
      <c r="E3" s="2" t="s">
        <v>374</v>
      </c>
      <c r="F3" s="4" t="s">
        <v>2536</v>
      </c>
      <c r="G3" s="4" t="s">
        <v>2537</v>
      </c>
    </row>
    <row r="4" spans="1:7" s="4" customFormat="1" ht="48">
      <c r="A4" s="2" t="s">
        <v>51</v>
      </c>
      <c r="B4" s="2">
        <f t="shared" ref="B4:B18" si="0">$C3+1</f>
        <v>5</v>
      </c>
      <c r="C4" s="4">
        <f t="shared" ref="C4:C18" si="1">$B4+$D4-1</f>
        <v>5</v>
      </c>
      <c r="D4" s="2">
        <v>1</v>
      </c>
      <c r="E4" s="2" t="s">
        <v>376</v>
      </c>
      <c r="F4" s="2" t="s">
        <v>84</v>
      </c>
      <c r="G4" s="75" t="s">
        <v>2538</v>
      </c>
    </row>
    <row r="5" spans="1:7" s="4" customFormat="1" ht="48">
      <c r="A5" s="2" t="s">
        <v>377</v>
      </c>
      <c r="B5" s="2">
        <f t="shared" si="0"/>
        <v>6</v>
      </c>
      <c r="C5" s="4">
        <f t="shared" si="1"/>
        <v>13</v>
      </c>
      <c r="D5" s="2">
        <v>8</v>
      </c>
      <c r="E5" s="2" t="s">
        <v>376</v>
      </c>
      <c r="G5" s="75" t="s">
        <v>2528</v>
      </c>
    </row>
    <row r="6" spans="1:7" s="4" customFormat="1" ht="12">
      <c r="A6" s="2" t="s">
        <v>503</v>
      </c>
      <c r="B6" s="2">
        <f t="shared" si="0"/>
        <v>14</v>
      </c>
      <c r="C6" s="4">
        <f t="shared" si="1"/>
        <v>21</v>
      </c>
      <c r="D6" s="2">
        <v>8</v>
      </c>
      <c r="E6" s="2" t="s">
        <v>376</v>
      </c>
      <c r="F6" s="2" t="s">
        <v>998</v>
      </c>
      <c r="G6" s="2" t="s">
        <v>998</v>
      </c>
    </row>
    <row r="7" spans="1:7" s="4" customFormat="1" ht="12">
      <c r="A7" s="2" t="s">
        <v>382</v>
      </c>
      <c r="B7" s="2">
        <f t="shared" si="0"/>
        <v>22</v>
      </c>
      <c r="C7" s="4">
        <f t="shared" si="1"/>
        <v>24</v>
      </c>
      <c r="D7" s="2">
        <v>3</v>
      </c>
      <c r="E7" s="2" t="s">
        <v>376</v>
      </c>
      <c r="F7" s="2" t="s">
        <v>2539</v>
      </c>
      <c r="G7" s="2" t="s">
        <v>2539</v>
      </c>
    </row>
    <row r="8" spans="1:7" s="4" customFormat="1" ht="20.25" customHeight="1">
      <c r="A8" s="2" t="s">
        <v>2530</v>
      </c>
      <c r="B8" s="2">
        <f t="shared" si="0"/>
        <v>25</v>
      </c>
      <c r="C8" s="4">
        <f t="shared" si="1"/>
        <v>32</v>
      </c>
      <c r="D8" s="2">
        <v>8</v>
      </c>
      <c r="E8" s="2" t="s">
        <v>374</v>
      </c>
      <c r="F8" s="2" t="s">
        <v>450</v>
      </c>
      <c r="G8" s="2" t="s">
        <v>2540</v>
      </c>
    </row>
    <row r="9" spans="1:7" s="4" customFormat="1" ht="12">
      <c r="A9" s="2" t="s">
        <v>2541</v>
      </c>
      <c r="B9" s="2">
        <f t="shared" si="0"/>
        <v>33</v>
      </c>
      <c r="C9" s="4">
        <f t="shared" si="1"/>
        <v>39</v>
      </c>
      <c r="D9" s="2">
        <v>7</v>
      </c>
      <c r="E9" s="2" t="s">
        <v>374</v>
      </c>
      <c r="F9" s="56" t="s">
        <v>2471</v>
      </c>
      <c r="G9" s="4" t="s">
        <v>2542</v>
      </c>
    </row>
    <row r="10" spans="1:7" s="4" customFormat="1" ht="12">
      <c r="A10" s="2" t="s">
        <v>2543</v>
      </c>
      <c r="B10" s="2">
        <f t="shared" si="0"/>
        <v>40</v>
      </c>
      <c r="C10" s="4">
        <f t="shared" si="1"/>
        <v>46</v>
      </c>
      <c r="D10" s="2">
        <v>7</v>
      </c>
      <c r="E10" s="2" t="s">
        <v>374</v>
      </c>
      <c r="F10" s="56" t="s">
        <v>2471</v>
      </c>
      <c r="G10" s="4" t="s">
        <v>2544</v>
      </c>
    </row>
    <row r="11" spans="1:7" s="4" customFormat="1" ht="12">
      <c r="A11" s="2" t="s">
        <v>2545</v>
      </c>
      <c r="B11" s="2">
        <f t="shared" si="0"/>
        <v>47</v>
      </c>
      <c r="C11" s="4">
        <f t="shared" si="1"/>
        <v>53</v>
      </c>
      <c r="D11" s="2">
        <v>7</v>
      </c>
      <c r="E11" s="2" t="s">
        <v>374</v>
      </c>
      <c r="F11" s="56" t="s">
        <v>2471</v>
      </c>
      <c r="G11" s="4" t="s">
        <v>2546</v>
      </c>
    </row>
    <row r="12" spans="1:7" s="4" customFormat="1" ht="12">
      <c r="A12" s="2" t="s">
        <v>2547</v>
      </c>
      <c r="B12" s="2">
        <f t="shared" si="0"/>
        <v>54</v>
      </c>
      <c r="C12" s="4">
        <f t="shared" si="1"/>
        <v>60</v>
      </c>
      <c r="D12" s="2">
        <v>7</v>
      </c>
      <c r="E12" s="2" t="s">
        <v>374</v>
      </c>
      <c r="F12" s="56" t="s">
        <v>2471</v>
      </c>
      <c r="G12" s="4" t="s">
        <v>2548</v>
      </c>
    </row>
    <row r="13" spans="1:7" s="4" customFormat="1" ht="12">
      <c r="A13" s="2" t="s">
        <v>2549</v>
      </c>
      <c r="B13" s="2">
        <f t="shared" si="0"/>
        <v>61</v>
      </c>
      <c r="C13" s="4">
        <f t="shared" si="1"/>
        <v>67</v>
      </c>
      <c r="D13" s="2">
        <v>7</v>
      </c>
      <c r="E13" s="2" t="s">
        <v>374</v>
      </c>
      <c r="F13" s="56" t="s">
        <v>2471</v>
      </c>
      <c r="G13" s="4" t="s">
        <v>2550</v>
      </c>
    </row>
    <row r="14" spans="1:7" s="4" customFormat="1" ht="12">
      <c r="A14" s="2" t="s">
        <v>2551</v>
      </c>
      <c r="B14" s="2">
        <f t="shared" si="0"/>
        <v>68</v>
      </c>
      <c r="C14" s="4">
        <f t="shared" si="1"/>
        <v>74</v>
      </c>
      <c r="D14" s="2">
        <v>7</v>
      </c>
      <c r="E14" s="2" t="s">
        <v>374</v>
      </c>
      <c r="F14" s="56" t="s">
        <v>2471</v>
      </c>
      <c r="G14" s="4" t="s">
        <v>2552</v>
      </c>
    </row>
    <row r="15" spans="1:7" s="4" customFormat="1" ht="12">
      <c r="A15" s="2" t="s">
        <v>2553</v>
      </c>
      <c r="B15" s="2">
        <f t="shared" si="0"/>
        <v>75</v>
      </c>
      <c r="C15" s="4">
        <f t="shared" si="1"/>
        <v>81</v>
      </c>
      <c r="D15" s="2">
        <v>7</v>
      </c>
      <c r="E15" s="2" t="s">
        <v>374</v>
      </c>
      <c r="F15" s="56" t="s">
        <v>2471</v>
      </c>
      <c r="G15" s="4" t="s">
        <v>2554</v>
      </c>
    </row>
    <row r="16" spans="1:7" s="4" customFormat="1" ht="24">
      <c r="A16" s="2" t="s">
        <v>2555</v>
      </c>
      <c r="B16" s="2">
        <f t="shared" si="0"/>
        <v>82</v>
      </c>
      <c r="C16" s="4">
        <f t="shared" si="1"/>
        <v>88</v>
      </c>
      <c r="D16" s="2">
        <v>7</v>
      </c>
      <c r="E16" s="2" t="s">
        <v>374</v>
      </c>
      <c r="F16" s="56" t="s">
        <v>2471</v>
      </c>
      <c r="G16" s="4" t="s">
        <v>2556</v>
      </c>
    </row>
    <row r="17" spans="1:7" s="4" customFormat="1">
      <c r="A17" s="2" t="s">
        <v>2557</v>
      </c>
      <c r="B17" s="2">
        <f t="shared" si="0"/>
        <v>89</v>
      </c>
      <c r="C17" s="4">
        <f t="shared" si="1"/>
        <v>95</v>
      </c>
      <c r="D17" s="2">
        <v>7</v>
      </c>
      <c r="E17" s="2" t="s">
        <v>374</v>
      </c>
      <c r="F17" s="56" t="s">
        <v>2471</v>
      </c>
      <c r="G17" s="77" t="s">
        <v>2558</v>
      </c>
    </row>
    <row r="18" spans="1:7" s="4" customFormat="1" ht="24">
      <c r="A18" s="2" t="s">
        <v>2559</v>
      </c>
      <c r="B18" s="2">
        <f t="shared" si="0"/>
        <v>96</v>
      </c>
      <c r="C18" s="4">
        <f t="shared" si="1"/>
        <v>102</v>
      </c>
      <c r="D18" s="2">
        <v>7</v>
      </c>
      <c r="E18" s="2" t="s">
        <v>374</v>
      </c>
      <c r="F18" s="2" t="s">
        <v>2560</v>
      </c>
      <c r="G18" s="2"/>
    </row>
  </sheetData>
  <customSheetViews>
    <customSheetView guid="{EE821439-75E3-4A63-A3B6-BCBD88C611ED}" showPageBreaks="1" fitToPage="1">
      <pane xSplit="1" ySplit="2" topLeftCell="B3" activePane="bottomRight" state="frozenSplit"/>
      <selection pane="bottomRight"/>
      <pageMargins left="0" right="0" top="0" bottom="0" header="0" footer="0"/>
      <printOptions horizontalCentered="1" gridLines="1"/>
      <pageSetup paperSize="5" fitToHeight="100" orientation="landscape" r:id="rId1"/>
      <headerFooter alignWithMargins="0">
        <oddHeader>&amp;C&amp;A</oddHeader>
        <oddFooter>&amp;L&amp;A&amp;C&amp;P</oddFooter>
      </headerFooter>
    </customSheetView>
    <customSheetView guid="{D7F7BEE5-BE09-43B7-BD73-E69A29CFAB86}" fitToPage="1">
      <pane xSplit="1" ySplit="1" topLeftCell="B2" activePane="bottomRight" state="frozenSplit"/>
      <selection pane="bottomRight" activeCell="G16" sqref="G16"/>
      <pageMargins left="0" right="0" top="0" bottom="0" header="0" footer="0"/>
      <printOptions horizontalCentered="1" gridLines="1"/>
      <pageSetup paperSize="5" fitToHeight="100" orientation="landscape" r:id="rId2"/>
      <headerFooter alignWithMargins="0">
        <oddHeader>&amp;C&amp;A</oddHeader>
        <oddFooter>&amp;L&amp;A&amp;C&amp;P</oddFooter>
      </headerFooter>
    </customSheetView>
    <customSheetView guid="{02149C7A-8138-4D93-95DB-BA5C87F38634}" showPageBreaks="1" fitToPage="1">
      <pane xSplit="1" ySplit="2" topLeftCell="B3" activePane="bottomRight" state="frozenSplit"/>
      <selection pane="bottomRight"/>
      <pageMargins left="0" right="0" top="0" bottom="0" header="0" footer="0"/>
      <printOptions horizontalCentered="1" gridLines="1"/>
      <pageSetup paperSize="5" fitToHeight="100" orientation="landscape" r:id="rId3"/>
      <headerFooter alignWithMargins="0">
        <oddHeader>&amp;C&amp;A</oddHeader>
        <oddFooter>&amp;L&amp;A&amp;C&amp;P</oddFooter>
      </headerFooter>
    </customSheetView>
  </customSheetViews>
  <phoneticPr fontId="2" type="noConversion"/>
  <hyperlinks>
    <hyperlink ref="B1" location="'Table of Contents'!A1" display="T.O.C" xr:uid="{00000000-0004-0000-2500-000000000000}"/>
    <hyperlink ref="G17" location="'Total&quot;Other&quot;Transactions'!A1" display="See tab 'Total &quot;Other&quot; Transactions' for list." xr:uid="{00000000-0004-0000-2500-000001000000}"/>
  </hyperlinks>
  <printOptions horizontalCentered="1" gridLines="1"/>
  <pageMargins left="0.25" right="0.25" top="0.75" bottom="0.75" header="0.25" footer="0.25"/>
  <pageSetup paperSize="5" fitToHeight="100" orientation="landscape" r:id="rId4"/>
  <headerFooter alignWithMargins="0">
    <oddHeader>&amp;C&amp;A</oddHeader>
    <oddFooter>&amp;C&amp;P&amp;L&amp;"Arial"&amp;10&amp;K000000&amp;A_x000D_&amp;1#&amp;"Arial"&amp;10&amp;K737373DTCC Public (White)</oddFooter>
  </headerFooter>
  <ignoredErrors>
    <ignoredError sqref="F9 F10:F17" numberStoredAsText="1"/>
  </ignoredError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9"/>
  <dimension ref="A1:B78"/>
  <sheetViews>
    <sheetView zoomScaleNormal="100" workbookViewId="0">
      <pane ySplit="2" topLeftCell="A3" activePane="bottomLeft" state="frozenSplit"/>
      <selection pane="bottomLeft" activeCell="B1" sqref="B1"/>
    </sheetView>
  </sheetViews>
  <sheetFormatPr defaultColWidth="9.140625" defaultRowHeight="12.75"/>
  <cols>
    <col min="1" max="1" width="29" style="3" customWidth="1"/>
    <col min="2" max="2" width="50" style="43" customWidth="1"/>
    <col min="3" max="16384" width="9.140625" style="3"/>
  </cols>
  <sheetData>
    <row r="1" spans="1:2" ht="18.75" customHeight="1">
      <c r="A1" s="64" t="s">
        <v>42</v>
      </c>
      <c r="B1" s="66" t="s">
        <v>47</v>
      </c>
    </row>
    <row r="2" spans="1:2" s="14" customFormat="1" ht="42" customHeight="1">
      <c r="A2" s="42" t="s">
        <v>50</v>
      </c>
      <c r="B2" s="7" t="s">
        <v>2561</v>
      </c>
    </row>
    <row r="3" spans="1:2" s="51" customFormat="1" ht="15" customHeight="1">
      <c r="A3" s="156" t="s">
        <v>138</v>
      </c>
      <c r="B3" s="157" t="s">
        <v>137</v>
      </c>
    </row>
    <row r="4" spans="1:2" s="51" customFormat="1" ht="15" customHeight="1">
      <c r="A4" s="156" t="s">
        <v>160</v>
      </c>
      <c r="B4" s="157" t="s">
        <v>159</v>
      </c>
    </row>
    <row r="5" spans="1:2" s="51" customFormat="1" ht="15" customHeight="1">
      <c r="A5" s="156" t="s">
        <v>127</v>
      </c>
      <c r="B5" s="157" t="s">
        <v>126</v>
      </c>
    </row>
    <row r="6" spans="1:2" s="51" customFormat="1" ht="15" customHeight="1">
      <c r="A6" s="156" t="s">
        <v>152</v>
      </c>
      <c r="B6" s="157" t="s">
        <v>151</v>
      </c>
    </row>
    <row r="7" spans="1:2" s="51" customFormat="1" ht="15" customHeight="1">
      <c r="A7" s="156" t="s">
        <v>134</v>
      </c>
      <c r="B7" s="157" t="s">
        <v>132</v>
      </c>
    </row>
    <row r="8" spans="1:2" s="51" customFormat="1" ht="15" customHeight="1">
      <c r="A8" s="156" t="s">
        <v>156</v>
      </c>
      <c r="B8" s="157" t="s">
        <v>155</v>
      </c>
    </row>
    <row r="9" spans="1:2" s="51" customFormat="1" ht="15" customHeight="1">
      <c r="A9" s="156" t="s">
        <v>122</v>
      </c>
      <c r="B9" s="157" t="s">
        <v>121</v>
      </c>
    </row>
    <row r="10" spans="1:2" s="51" customFormat="1" ht="15" customHeight="1">
      <c r="A10" s="156" t="s">
        <v>148</v>
      </c>
      <c r="B10" s="157" t="s">
        <v>147</v>
      </c>
    </row>
    <row r="11" spans="1:2" s="51" customFormat="1" ht="15" customHeight="1">
      <c r="A11" s="156" t="s">
        <v>146</v>
      </c>
      <c r="B11" s="157" t="s">
        <v>145</v>
      </c>
    </row>
    <row r="12" spans="1:2" s="51" customFormat="1" ht="15" customHeight="1">
      <c r="A12" s="156" t="s">
        <v>234</v>
      </c>
      <c r="B12" s="157" t="s">
        <v>233</v>
      </c>
    </row>
    <row r="13" spans="1:2" s="51" customFormat="1" ht="15" customHeight="1">
      <c r="A13" s="156" t="s">
        <v>168</v>
      </c>
      <c r="B13" s="157" t="s">
        <v>167</v>
      </c>
    </row>
    <row r="14" spans="1:2" s="51" customFormat="1" ht="15" customHeight="1">
      <c r="A14" s="156" t="s">
        <v>169</v>
      </c>
      <c r="B14" s="157" t="s">
        <v>26</v>
      </c>
    </row>
    <row r="15" spans="1:2" s="51" customFormat="1" ht="15" customHeight="1">
      <c r="A15" s="156" t="s">
        <v>221</v>
      </c>
      <c r="B15" s="157" t="s">
        <v>220</v>
      </c>
    </row>
    <row r="16" spans="1:2" s="51" customFormat="1" ht="15" customHeight="1">
      <c r="A16" s="156" t="s">
        <v>144</v>
      </c>
      <c r="B16" s="158" t="s">
        <v>143</v>
      </c>
    </row>
    <row r="17" spans="1:2" s="51" customFormat="1" ht="15" customHeight="1">
      <c r="A17" s="156" t="s">
        <v>162</v>
      </c>
      <c r="B17" s="158" t="s">
        <v>161</v>
      </c>
    </row>
    <row r="18" spans="1:2" s="51" customFormat="1" ht="15" customHeight="1">
      <c r="A18" s="156" t="s">
        <v>129</v>
      </c>
      <c r="B18" s="158" t="s">
        <v>128</v>
      </c>
    </row>
    <row r="19" spans="1:2" s="51" customFormat="1" ht="15" customHeight="1">
      <c r="A19" s="156" t="s">
        <v>225</v>
      </c>
      <c r="B19" s="158" t="s">
        <v>224</v>
      </c>
    </row>
    <row r="20" spans="1:2" s="51" customFormat="1" ht="15" customHeight="1">
      <c r="A20" s="156" t="s">
        <v>227</v>
      </c>
      <c r="B20" s="158" t="s">
        <v>226</v>
      </c>
    </row>
    <row r="21" spans="1:2" s="51" customFormat="1" ht="15" customHeight="1">
      <c r="A21" s="156" t="s">
        <v>100</v>
      </c>
      <c r="B21" s="158" t="s">
        <v>99</v>
      </c>
    </row>
    <row r="22" spans="1:2" s="51" customFormat="1" ht="15" customHeight="1">
      <c r="A22" s="156" t="s">
        <v>223</v>
      </c>
      <c r="B22" s="158" t="s">
        <v>222</v>
      </c>
    </row>
    <row r="23" spans="1:2" s="51" customFormat="1" ht="15" customHeight="1">
      <c r="A23" s="156" t="s">
        <v>76</v>
      </c>
      <c r="B23" s="158" t="s">
        <v>75</v>
      </c>
    </row>
    <row r="24" spans="1:2" s="51" customFormat="1" ht="15" customHeight="1">
      <c r="A24" s="156" t="s">
        <v>90</v>
      </c>
      <c r="B24" s="158" t="s">
        <v>11</v>
      </c>
    </row>
    <row r="25" spans="1:2" s="51" customFormat="1" ht="15" customHeight="1">
      <c r="A25" s="156" t="s">
        <v>212</v>
      </c>
      <c r="B25" s="158" t="s">
        <v>8</v>
      </c>
    </row>
    <row r="26" spans="1:2" s="51" customFormat="1" ht="15" customHeight="1">
      <c r="A26" s="156" t="s">
        <v>56</v>
      </c>
      <c r="B26" s="158" t="s">
        <v>54</v>
      </c>
    </row>
    <row r="27" spans="1:2" s="51" customFormat="1" ht="15" customHeight="1">
      <c r="A27" s="156" t="s">
        <v>73</v>
      </c>
      <c r="B27" s="158" t="s">
        <v>72</v>
      </c>
    </row>
    <row r="28" spans="1:2" s="51" customFormat="1" ht="15" customHeight="1">
      <c r="A28" s="156" t="s">
        <v>81</v>
      </c>
      <c r="B28" s="158" t="s">
        <v>80</v>
      </c>
    </row>
    <row r="29" spans="1:2" s="51" customFormat="1" ht="15" customHeight="1">
      <c r="A29" s="156" t="s">
        <v>79</v>
      </c>
      <c r="B29" s="158" t="s">
        <v>78</v>
      </c>
    </row>
    <row r="30" spans="1:2" s="51" customFormat="1" ht="15" customHeight="1">
      <c r="A30" s="156" t="s">
        <v>62</v>
      </c>
      <c r="B30" s="158" t="s">
        <v>60</v>
      </c>
    </row>
    <row r="31" spans="1:2" s="51" customFormat="1" ht="15" customHeight="1">
      <c r="A31" s="156" t="s">
        <v>66</v>
      </c>
      <c r="B31" s="158" t="s">
        <v>65</v>
      </c>
    </row>
    <row r="32" spans="1:2" s="51" customFormat="1" ht="15" customHeight="1">
      <c r="A32" s="156" t="s">
        <v>257</v>
      </c>
      <c r="B32" s="158" t="s">
        <v>28</v>
      </c>
    </row>
    <row r="33" spans="1:2" s="51" customFormat="1" ht="15" customHeight="1">
      <c r="A33" s="156" t="s">
        <v>238</v>
      </c>
      <c r="B33" s="158" t="s">
        <v>237</v>
      </c>
    </row>
    <row r="34" spans="1:2" s="51" customFormat="1" ht="15" customHeight="1">
      <c r="A34" s="156" t="s">
        <v>235</v>
      </c>
      <c r="B34" s="158" t="s">
        <v>6</v>
      </c>
    </row>
    <row r="35" spans="1:2" s="51" customFormat="1" ht="15" customHeight="1">
      <c r="A35" s="156" t="s">
        <v>236</v>
      </c>
      <c r="B35" s="158" t="s">
        <v>7</v>
      </c>
    </row>
    <row r="36" spans="1:2" s="51" customFormat="1" ht="15" customHeight="1">
      <c r="A36" s="156" t="s">
        <v>240</v>
      </c>
      <c r="B36" s="158" t="s">
        <v>239</v>
      </c>
    </row>
    <row r="37" spans="1:2" s="51" customFormat="1" ht="15" customHeight="1">
      <c r="A37" s="156" t="s">
        <v>243</v>
      </c>
      <c r="B37" s="158" t="s">
        <v>242</v>
      </c>
    </row>
    <row r="38" spans="1:2" s="51" customFormat="1" ht="15" customHeight="1">
      <c r="A38" s="156" t="s">
        <v>245</v>
      </c>
      <c r="B38" s="158" t="s">
        <v>244</v>
      </c>
    </row>
    <row r="39" spans="1:2" s="51" customFormat="1" ht="15" customHeight="1">
      <c r="A39" s="156" t="s">
        <v>215</v>
      </c>
      <c r="B39" s="158" t="s">
        <v>214</v>
      </c>
    </row>
    <row r="40" spans="1:2" s="51" customFormat="1" ht="15" customHeight="1">
      <c r="A40" s="156" t="s">
        <v>217</v>
      </c>
      <c r="B40" s="158" t="s">
        <v>216</v>
      </c>
    </row>
    <row r="41" spans="1:2" s="51" customFormat="1" ht="15" customHeight="1">
      <c r="A41" s="156" t="s">
        <v>219</v>
      </c>
      <c r="B41" s="158" t="s">
        <v>218</v>
      </c>
    </row>
    <row r="42" spans="1:2" s="51" customFormat="1" ht="15" customHeight="1">
      <c r="A42" s="156" t="s">
        <v>207</v>
      </c>
      <c r="B42" s="158" t="s">
        <v>206</v>
      </c>
    </row>
    <row r="43" spans="1:2" s="51" customFormat="1" ht="15" customHeight="1">
      <c r="A43" s="156" t="s">
        <v>209</v>
      </c>
      <c r="B43" s="158" t="s">
        <v>208</v>
      </c>
    </row>
    <row r="44" spans="1:2" s="51" customFormat="1" ht="15" customHeight="1">
      <c r="A44" s="156" t="s">
        <v>191</v>
      </c>
      <c r="B44" s="158" t="s">
        <v>190</v>
      </c>
    </row>
    <row r="45" spans="1:2" s="51" customFormat="1" ht="15" customHeight="1">
      <c r="A45" s="156" t="s">
        <v>193</v>
      </c>
      <c r="B45" s="158" t="s">
        <v>192</v>
      </c>
    </row>
    <row r="46" spans="1:2" s="51" customFormat="1" ht="15" customHeight="1">
      <c r="A46" s="156" t="s">
        <v>185</v>
      </c>
      <c r="B46" s="158" t="s">
        <v>184</v>
      </c>
    </row>
    <row r="47" spans="1:2" s="51" customFormat="1" ht="15" customHeight="1">
      <c r="A47" s="156" t="s">
        <v>195</v>
      </c>
      <c r="B47" s="158" t="s">
        <v>194</v>
      </c>
    </row>
    <row r="48" spans="1:2" s="51" customFormat="1" ht="15" customHeight="1">
      <c r="A48" s="156" t="s">
        <v>187</v>
      </c>
      <c r="B48" s="158" t="s">
        <v>186</v>
      </c>
    </row>
    <row r="49" spans="1:2" s="51" customFormat="1" ht="15" customHeight="1">
      <c r="A49" s="156" t="s">
        <v>189</v>
      </c>
      <c r="B49" s="158" t="s">
        <v>188</v>
      </c>
    </row>
    <row r="50" spans="1:2" s="51" customFormat="1" ht="15" customHeight="1">
      <c r="A50" s="156" t="s">
        <v>106</v>
      </c>
      <c r="B50" s="158" t="s">
        <v>105</v>
      </c>
    </row>
    <row r="51" spans="1:2" s="51" customFormat="1" ht="15" customHeight="1">
      <c r="A51" s="156" t="s">
        <v>111</v>
      </c>
      <c r="B51" s="158" t="s">
        <v>110</v>
      </c>
    </row>
    <row r="52" spans="1:2" s="51" customFormat="1" ht="15" customHeight="1">
      <c r="A52" s="156" t="s">
        <v>116</v>
      </c>
      <c r="B52" s="158" t="s">
        <v>115</v>
      </c>
    </row>
    <row r="53" spans="1:2" s="51" customFormat="1" ht="15" customHeight="1">
      <c r="A53" s="156" t="s">
        <v>118</v>
      </c>
      <c r="B53" s="158" t="s">
        <v>117</v>
      </c>
    </row>
    <row r="54" spans="1:2" s="51" customFormat="1" ht="15" customHeight="1">
      <c r="A54" s="156" t="s">
        <v>114</v>
      </c>
      <c r="B54" s="158" t="s">
        <v>113</v>
      </c>
    </row>
    <row r="55" spans="1:2" s="51" customFormat="1" ht="15" customHeight="1">
      <c r="A55" s="156" t="s">
        <v>197</v>
      </c>
      <c r="B55" s="158" t="s">
        <v>196</v>
      </c>
    </row>
    <row r="56" spans="1:2" s="51" customFormat="1" ht="15" customHeight="1">
      <c r="A56" s="156" t="s">
        <v>203</v>
      </c>
      <c r="B56" s="158" t="s">
        <v>202</v>
      </c>
    </row>
    <row r="57" spans="1:2" s="51" customFormat="1" ht="15" customHeight="1">
      <c r="A57" s="156" t="s">
        <v>205</v>
      </c>
      <c r="B57" s="158" t="s">
        <v>204</v>
      </c>
    </row>
    <row r="58" spans="1:2" s="51" customFormat="1" ht="15" customHeight="1">
      <c r="A58" s="156" t="s">
        <v>179</v>
      </c>
      <c r="B58" s="158" t="s">
        <v>178</v>
      </c>
    </row>
    <row r="59" spans="1:2" s="51" customFormat="1" ht="15" customHeight="1">
      <c r="A59" s="156" t="s">
        <v>181</v>
      </c>
      <c r="B59" s="158" t="s">
        <v>180</v>
      </c>
    </row>
    <row r="60" spans="1:2" s="51" customFormat="1" ht="15" customHeight="1">
      <c r="A60" s="156" t="s">
        <v>211</v>
      </c>
      <c r="B60" s="158" t="s">
        <v>210</v>
      </c>
    </row>
    <row r="61" spans="1:2" s="51" customFormat="1" ht="15" customHeight="1">
      <c r="A61" s="156" t="s">
        <v>201</v>
      </c>
      <c r="B61" s="158" t="s">
        <v>200</v>
      </c>
    </row>
    <row r="62" spans="1:2" s="51" customFormat="1" ht="15" customHeight="1">
      <c r="A62" s="156" t="s">
        <v>183</v>
      </c>
      <c r="B62" s="158" t="s">
        <v>182</v>
      </c>
    </row>
    <row r="63" spans="1:2" s="51" customFormat="1" ht="15" customHeight="1">
      <c r="A63" s="156" t="s">
        <v>199</v>
      </c>
      <c r="B63" s="158" t="s">
        <v>198</v>
      </c>
    </row>
    <row r="64" spans="1:2" s="51" customFormat="1" ht="15" customHeight="1">
      <c r="A64" s="156" t="s">
        <v>87</v>
      </c>
      <c r="B64" s="158" t="s">
        <v>86</v>
      </c>
    </row>
    <row r="65" spans="1:2" s="51" customFormat="1" ht="15" customHeight="1">
      <c r="A65" s="156" t="s">
        <v>247</v>
      </c>
      <c r="B65" s="158" t="s">
        <v>246</v>
      </c>
    </row>
    <row r="66" spans="1:2" s="51" customFormat="1" ht="15" customHeight="1">
      <c r="A66" s="156" t="s">
        <v>256</v>
      </c>
      <c r="B66" s="158" t="s">
        <v>255</v>
      </c>
    </row>
    <row r="67" spans="1:2" s="51" customFormat="1" ht="15" customHeight="1">
      <c r="A67" s="156" t="s">
        <v>171</v>
      </c>
      <c r="B67" s="158" t="s">
        <v>2562</v>
      </c>
    </row>
    <row r="68" spans="1:2" s="51" customFormat="1" ht="15" customHeight="1">
      <c r="A68" s="156" t="s">
        <v>2563</v>
      </c>
      <c r="B68" s="157" t="s">
        <v>343</v>
      </c>
    </row>
    <row r="69" spans="1:2" s="51" customFormat="1" ht="15" customHeight="1">
      <c r="A69" s="159">
        <v>115</v>
      </c>
      <c r="B69" s="157" t="s">
        <v>345</v>
      </c>
    </row>
    <row r="70" spans="1:2" s="51" customFormat="1" ht="15" customHeight="1">
      <c r="A70" s="159">
        <v>116</v>
      </c>
      <c r="B70" s="157" t="s">
        <v>176</v>
      </c>
    </row>
    <row r="71" spans="1:2" s="51" customFormat="1" ht="15" customHeight="1">
      <c r="A71" s="159">
        <v>201</v>
      </c>
      <c r="B71" s="157" t="s">
        <v>29</v>
      </c>
    </row>
    <row r="72" spans="1:2" s="51" customFormat="1" ht="15" customHeight="1">
      <c r="A72" s="159">
        <v>202</v>
      </c>
      <c r="B72" s="157" t="s">
        <v>139</v>
      </c>
    </row>
    <row r="73" spans="1:2" s="51" customFormat="1" ht="15" customHeight="1">
      <c r="A73" s="159">
        <v>203</v>
      </c>
      <c r="B73" s="157" t="s">
        <v>157</v>
      </c>
    </row>
    <row r="74" spans="1:2" s="51" customFormat="1" ht="15" customHeight="1">
      <c r="A74" s="159">
        <v>204</v>
      </c>
      <c r="B74" s="157" t="s">
        <v>135</v>
      </c>
    </row>
    <row r="75" spans="1:2" s="51" customFormat="1" ht="15" customHeight="1">
      <c r="A75" s="159">
        <v>205</v>
      </c>
      <c r="B75" s="157" t="s">
        <v>149</v>
      </c>
    </row>
    <row r="76" spans="1:2" s="51" customFormat="1" ht="15" customHeight="1">
      <c r="A76" s="159">
        <v>206</v>
      </c>
      <c r="B76" s="157" t="s">
        <v>124</v>
      </c>
    </row>
    <row r="77" spans="1:2" s="51" customFormat="1" ht="15" customHeight="1">
      <c r="A77" s="159">
        <v>207</v>
      </c>
      <c r="B77" s="157" t="s">
        <v>96</v>
      </c>
    </row>
    <row r="78" spans="1:2" s="51" customFormat="1" ht="15" customHeight="1">
      <c r="A78" s="159">
        <v>208</v>
      </c>
      <c r="B78" s="157" t="s">
        <v>103</v>
      </c>
    </row>
  </sheetData>
  <customSheetViews>
    <customSheetView guid="{EE821439-75E3-4A63-A3B6-BCBD88C611ED}" showPageBreaks="1">
      <pane ySplit="2" topLeftCell="A3" activePane="bottomLeft" state="frozenSplit"/>
      <selection pane="bottomLeft"/>
      <pageMargins left="0" right="0" top="0" bottom="0" header="0" footer="0"/>
      <printOptions horizontalCentered="1" gridLines="1"/>
      <pageSetup paperSize="5" scale="80" orientation="landscape" r:id="rId1"/>
      <headerFooter alignWithMargins="0">
        <oddHeader>&amp;A</oddHeader>
        <oddFooter>&amp;L&amp;A&amp;C&amp;P</oddFooter>
      </headerFooter>
    </customSheetView>
    <customSheetView guid="{D7F7BEE5-BE09-43B7-BD73-E69A29CFAB86}">
      <pane ySplit="1" topLeftCell="A14" activePane="bottomLeft" state="frozenSplit"/>
      <selection pane="bottomLeft" activeCell="B2" sqref="B2"/>
      <pageMargins left="0" right="0" top="0" bottom="0" header="0" footer="0"/>
      <printOptions horizontalCentered="1" gridLines="1"/>
      <pageSetup paperSize="5" scale="80" orientation="landscape" r:id="rId2"/>
      <headerFooter alignWithMargins="0">
        <oddHeader>&amp;A</oddHeader>
        <oddFooter>&amp;L&amp;A&amp;C&amp;P</oddFooter>
      </headerFooter>
    </customSheetView>
    <customSheetView guid="{02149C7A-8138-4D93-95DB-BA5C87F38634}">
      <pane ySplit="2" topLeftCell="A3" activePane="bottomLeft" state="frozenSplit"/>
      <selection pane="bottomLeft"/>
      <pageMargins left="0" right="0" top="0" bottom="0" header="0" footer="0"/>
      <printOptions horizontalCentered="1" gridLines="1"/>
      <pageSetup paperSize="5" scale="80" orientation="landscape" r:id="rId3"/>
      <headerFooter alignWithMargins="0">
        <oddHeader>&amp;A</oddHeader>
        <oddFooter>&amp;L&amp;A&amp;C&amp;P</oddFooter>
      </headerFooter>
    </customSheetView>
  </customSheetViews>
  <hyperlinks>
    <hyperlink ref="B1" location="'Table of Contents'!A1" display="T.O.C" xr:uid="{00000000-0004-0000-2600-000000000000}"/>
  </hyperlinks>
  <printOptions horizontalCentered="1" gridLines="1"/>
  <pageMargins left="0.25" right="0.25" top="0.75" bottom="0.75" header="0.3" footer="0.3"/>
  <pageSetup paperSize="5" scale="80" orientation="landscape" r:id="rId4"/>
  <headerFooter alignWithMargins="0">
    <oddHeader>&amp;A</oddHeader>
    <oddFooter>&amp;C&amp;P&amp;L&amp;"Arial"&amp;10&amp;K000000&amp;A_x000D_&amp;1#&amp;"Arial"&amp;10&amp;K737373DTCC Public (White)</oddFooter>
  </headerFooter>
  <ignoredErrors>
    <ignoredError sqref="A79:A95 A54:A68 A52:A53 A3:A49 A50:A51" numberStoredAsText="1"/>
  </ignoredError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26"/>
  <dimension ref="A1:B408"/>
  <sheetViews>
    <sheetView zoomScaleNormal="100" workbookViewId="0">
      <pane ySplit="2" topLeftCell="A3" activePane="bottomLeft" state="frozen"/>
      <selection pane="bottomLeft"/>
    </sheetView>
  </sheetViews>
  <sheetFormatPr defaultColWidth="9.140625" defaultRowHeight="12.75"/>
  <cols>
    <col min="1" max="1" width="32" style="3" bestFit="1" customWidth="1"/>
    <col min="2" max="2" width="65.7109375" style="3" customWidth="1"/>
    <col min="3" max="4" width="9.140625" style="3"/>
    <col min="5" max="5" width="75.140625" style="3" customWidth="1"/>
    <col min="6" max="16384" width="9.140625" style="3"/>
  </cols>
  <sheetData>
    <row r="1" spans="1:2" s="14" customFormat="1" ht="18.75" customHeight="1">
      <c r="A1" s="70" t="s">
        <v>43</v>
      </c>
      <c r="B1" s="66" t="s">
        <v>47</v>
      </c>
    </row>
    <row r="2" spans="1:2" s="15" customFormat="1" ht="30" customHeight="1">
      <c r="A2" s="69" t="s">
        <v>2564</v>
      </c>
      <c r="B2" s="69" t="s">
        <v>2065</v>
      </c>
    </row>
    <row r="3" spans="1:2" s="4" customFormat="1" ht="27" customHeight="1">
      <c r="A3" s="111">
        <v>3</v>
      </c>
      <c r="B3" s="135" t="str">
        <f>VLOOKUP(A3,'NSCC Reject Reason Codes'!$A$3:$B$615,2,FALSE)</f>
        <v>Firm Number missing/invalid</v>
      </c>
    </row>
    <row r="4" spans="1:2" s="4" customFormat="1" ht="27" customHeight="1">
      <c r="A4" s="111">
        <v>4</v>
      </c>
      <c r="B4" s="135" t="str">
        <f>VLOOKUP(A4,'NSCC Reject Reason Codes'!$A$3:$B$615,2,FALSE)</f>
        <v>Fund Number missing/invalid</v>
      </c>
    </row>
    <row r="5" spans="1:2" s="4" customFormat="1" ht="27" customHeight="1">
      <c r="A5" s="111">
        <v>6</v>
      </c>
      <c r="B5" s="135" t="str">
        <f>VLOOKUP(A5,'NSCC Reject Reason Codes'!$A$3:$B$615,2,FALSE)</f>
        <v xml:space="preserve">NSCC Security Issue Number missing/invalid </v>
      </c>
    </row>
    <row r="6" spans="1:2" s="4" customFormat="1" ht="27" customHeight="1">
      <c r="A6" s="111">
        <v>7</v>
      </c>
      <c r="B6" s="135" t="str">
        <f>VLOOKUP(A6,'NSCC Reject Reason Codes'!$A$3:$B$615,2,FALSE)</f>
        <v>Security Identifier invalid</v>
      </c>
    </row>
    <row r="7" spans="1:2" s="4" customFormat="1" ht="27" customHeight="1">
      <c r="A7" s="111">
        <v>8</v>
      </c>
      <c r="B7" s="135" t="str">
        <f>VLOOKUP(A7,'NSCC Reject Reason Codes'!$A$3:$B$615,2,FALSE)</f>
        <v>Security Issue ID invalid</v>
      </c>
    </row>
    <row r="8" spans="1:2" s="4" customFormat="1" ht="27" customHeight="1">
      <c r="A8" s="111">
        <v>9</v>
      </c>
      <c r="B8" s="135" t="str">
        <f>VLOOKUP(A8,'NSCC Reject Reason Codes'!$A$3:$B$615,2,FALSE)</f>
        <v>Control Number missing/invalid</v>
      </c>
    </row>
    <row r="9" spans="1:2" s="4" customFormat="1" ht="27" customHeight="1">
      <c r="A9" s="111">
        <v>11</v>
      </c>
      <c r="B9" s="135" t="str">
        <f>VLOOKUP(A9,'NSCC Reject Reason Codes'!$A$3:$B$615,2,FALSE)</f>
        <v xml:space="preserve">Submission Date missing/invalid  </v>
      </c>
    </row>
    <row r="10" spans="1:2" s="4" customFormat="1" ht="27" customHeight="1">
      <c r="A10" s="111">
        <v>12</v>
      </c>
      <c r="B10" s="135" t="str">
        <f>VLOOKUP(A10,'NSCC Reject Reason Codes'!$A$3:$B$615,2,FALSE)</f>
        <v>Trade Date missing/invalid</v>
      </c>
    </row>
    <row r="11" spans="1:2" s="4" customFormat="1" ht="27" customHeight="1">
      <c r="A11" s="111">
        <v>13</v>
      </c>
      <c r="B11" s="135" t="str">
        <f>VLOOKUP(A11,'NSCC Reject Reason Codes'!$A$3:$B$615,2,FALSE)</f>
        <v>Registration Indicator missing/invalid</v>
      </c>
    </row>
    <row r="12" spans="1:2" s="4" customFormat="1" ht="27" customHeight="1">
      <c r="A12" s="111">
        <v>14</v>
      </c>
      <c r="B12" s="135" t="str">
        <f>VLOOKUP(A12,'NSCC Reject Reason Codes'!$A$3:$B$615,2,FALSE)</f>
        <v>NSCC Reject Indicator invalid</v>
      </c>
    </row>
    <row r="13" spans="1:2" s="4" customFormat="1" ht="27" customHeight="1">
      <c r="A13" s="111">
        <v>15</v>
      </c>
      <c r="B13" s="135" t="str">
        <f>VLOOKUP(A13,'NSCC Reject Reason Codes'!$A$3:$B$615,2,FALSE)</f>
        <v>NSCC Reject Code invalid</v>
      </c>
    </row>
    <row r="14" spans="1:2" s="4" customFormat="1" ht="27" customHeight="1">
      <c r="A14" s="111">
        <v>16</v>
      </c>
      <c r="B14" s="135" t="str">
        <f>VLOOKUP(A14,'NSCC Reject Reason Codes'!$A$3:$B$615,2,FALSE)</f>
        <v>Transaction Code missing/invalid</v>
      </c>
    </row>
    <row r="15" spans="1:2" s="4" customFormat="1" ht="27" customHeight="1">
      <c r="A15" s="111">
        <v>17</v>
      </c>
      <c r="B15" s="135" t="str">
        <f>VLOOKUP(A15,'NSCC Reject Reason Codes'!$A$3:$B$615,2,FALSE)</f>
        <v>Settlement Date missing/invalid</v>
      </c>
    </row>
    <row r="16" spans="1:2" s="4" customFormat="1" ht="27" customHeight="1">
      <c r="A16" s="111">
        <v>18</v>
      </c>
      <c r="B16" s="135" t="str">
        <f>VLOOKUP(A16,'NSCC Reject Reason Codes'!$A$3:$B$615,2,FALSE)</f>
        <v>Settlement Indicator missing/invalid</v>
      </c>
    </row>
    <row r="17" spans="1:2" s="4" customFormat="1" ht="27" customHeight="1">
      <c r="A17" s="111">
        <v>19</v>
      </c>
      <c r="B17" s="135" t="str">
        <f>VLOOKUP(A17,'NSCC Reject Reason Codes'!$A$3:$B$615,2,FALSE)</f>
        <v>Settlement Date Override Indicator invalid</v>
      </c>
    </row>
    <row r="18" spans="1:2" s="4" customFormat="1" ht="27" customHeight="1">
      <c r="A18" s="111">
        <v>20</v>
      </c>
      <c r="B18" s="135" t="str">
        <f>VLOOKUP(A18,'NSCC Reject Reason Codes'!$A$3:$B$615,2,FALSE)</f>
        <v>Exception Indicator missing/invalid</v>
      </c>
    </row>
    <row r="19" spans="1:2" s="4" customFormat="1" ht="27" customHeight="1">
      <c r="A19" s="111">
        <v>21</v>
      </c>
      <c r="B19" s="135" t="str">
        <f>VLOOKUP(A19,'NSCC Reject Reason Codes'!$A$3:$B$615,2,FALSE)</f>
        <v>Dollar Amount missing/invalid</v>
      </c>
    </row>
    <row r="20" spans="1:2" s="4" customFormat="1" ht="27" customHeight="1">
      <c r="A20" s="111">
        <v>22</v>
      </c>
      <c r="B20" s="135" t="str">
        <f>VLOOKUP(A20,'NSCC Reject Reason Codes'!$A$3:$B$615,2,FALSE)</f>
        <v>Reporting Currency missing/invalid</v>
      </c>
    </row>
    <row r="21" spans="1:2" s="4" customFormat="1" ht="27" customHeight="1">
      <c r="A21" s="111">
        <v>23</v>
      </c>
      <c r="B21" s="135" t="str">
        <f>VLOOKUP(A21,'NSCC Reject Reason Codes'!$A$3:$B$615,2,FALSE)</f>
        <v>Settlement Currency missing/invalid</v>
      </c>
    </row>
    <row r="22" spans="1:2" s="4" customFormat="1" ht="27" customHeight="1">
      <c r="A22" s="111">
        <v>24</v>
      </c>
      <c r="B22" s="135" t="str">
        <f>VLOOKUP(A22,'NSCC Reject Reason Codes'!$A$3:$B$615,2,FALSE)</f>
        <v>Share Quantity missing/invalid</v>
      </c>
    </row>
    <row r="23" spans="1:2" s="4" customFormat="1" ht="27" customHeight="1">
      <c r="A23" s="111">
        <v>25</v>
      </c>
      <c r="B23" s="135" t="str">
        <f>VLOOKUP(A23,'NSCC Reject Reason Codes'!$A$3:$B$615,2,FALSE)</f>
        <v>Network Control Indicator missing/invalid</v>
      </c>
    </row>
    <row r="24" spans="1:2" s="4" customFormat="1" ht="27" customHeight="1">
      <c r="A24" s="111">
        <v>26</v>
      </c>
      <c r="B24" s="135" t="str">
        <f>VLOOKUP(A24,'NSCC Reject Reason Codes'!$A$3:$B$615,2,FALSE)</f>
        <v xml:space="preserve">Firm Account Number  missing/invalid </v>
      </c>
    </row>
    <row r="25" spans="1:2" s="4" customFormat="1" ht="27" customHeight="1">
      <c r="A25" s="111">
        <v>27</v>
      </c>
      <c r="B25" s="135" t="str">
        <f>VLOOKUP(A25,'NSCC Reject Reason Codes'!$A$3:$B$615,2,FALSE)</f>
        <v xml:space="preserve">Fund Account Number  missing/invalid </v>
      </c>
    </row>
    <row r="26" spans="1:2" s="4" customFormat="1" ht="27" customHeight="1">
      <c r="A26" s="111">
        <v>28</v>
      </c>
      <c r="B26" s="135" t="str">
        <f>VLOOKUP(A26,'NSCC Reject Reason Codes'!$A$3:$B$615,2,FALSE)</f>
        <v>Account Type missing/invalid</v>
      </c>
    </row>
    <row r="27" spans="1:2" s="4" customFormat="1" ht="27" customHeight="1">
      <c r="A27" s="111">
        <v>29</v>
      </c>
      <c r="B27" s="135" t="str">
        <f>VLOOKUP(A27,'NSCC Reject Reason Codes'!$A$3:$B$615,2,FALSE)</f>
        <v>Account Registration Name missing/invalid</v>
      </c>
    </row>
    <row r="28" spans="1:2" s="4" customFormat="1" ht="27" customHeight="1">
      <c r="A28" s="111">
        <v>30</v>
      </c>
      <c r="B28" s="135" t="str">
        <f>VLOOKUP(A28,'NSCC Reject Reason Codes'!$A$3:$B$615,2,FALSE)</f>
        <v>Original Control Number Invalid</v>
      </c>
    </row>
    <row r="29" spans="1:2" s="4" customFormat="1" ht="27" customHeight="1">
      <c r="A29" s="111">
        <v>31</v>
      </c>
      <c r="B29" s="135" t="str">
        <f>VLOOKUP(A29,'NSCC Reject Reason Codes'!$A$3:$B$615,2,FALSE)</f>
        <v>RIA/RR Indicator missing/invalid</v>
      </c>
    </row>
    <row r="30" spans="1:2" s="4" customFormat="1" ht="27" customHeight="1">
      <c r="A30" s="111">
        <v>32</v>
      </c>
      <c r="B30" s="135" t="str">
        <f>VLOOKUP(A30,'NSCC Reject Reason Codes'!$A$3:$B$615,2,FALSE)</f>
        <v>Account Representative/Advisor Number missing/invalid</v>
      </c>
    </row>
    <row r="31" spans="1:2" s="4" customFormat="1" ht="27" customHeight="1">
      <c r="A31" s="111">
        <v>33</v>
      </c>
      <c r="B31" s="135" t="str">
        <f>VLOOKUP(A31,'NSCC Reject Reason Codes'!$A$3:$B$615,2,FALSE)</f>
        <v>Branch Identification Number missing/invalid</v>
      </c>
    </row>
    <row r="32" spans="1:2" s="4" customFormat="1" ht="27" customHeight="1">
      <c r="A32" s="111">
        <v>34</v>
      </c>
      <c r="B32" s="135" t="str">
        <f>VLOOKUP(A32,'NSCC Reject Reason Codes'!$A$3:$B$615,2,FALSE)</f>
        <v>Branch Zip missing/invalid</v>
      </c>
    </row>
    <row r="33" spans="1:2" s="4" customFormat="1" ht="27" customHeight="1">
      <c r="A33" s="111">
        <v>35</v>
      </c>
      <c r="B33" s="135" t="str">
        <f>VLOOKUP(A33,'NSCC Reject Reason Codes'!$A$3:$B$615,2,FALSE)</f>
        <v>Branch Country missing/invalid</v>
      </c>
    </row>
    <row r="34" spans="1:2" s="4" customFormat="1" ht="27" customHeight="1">
      <c r="A34" s="111">
        <v>36</v>
      </c>
      <c r="B34" s="135" t="str">
        <f>VLOOKUP(A34,'NSCC Reject Reason Codes'!$A$3:$B$615,2,FALSE)</f>
        <v>Related Trade Indicator invalid</v>
      </c>
    </row>
    <row r="35" spans="1:2" s="4" customFormat="1" ht="27" customHeight="1">
      <c r="A35" s="111">
        <v>37</v>
      </c>
      <c r="B35" s="135" t="str">
        <f>VLOOKUP(A35,'NSCC Reject Reason Codes'!$A$3:$B$615,2,FALSE)</f>
        <v>Related Account Number invalid</v>
      </c>
    </row>
    <row r="36" spans="1:2" s="4" customFormat="1" ht="27" customHeight="1">
      <c r="A36" s="111">
        <v>38</v>
      </c>
      <c r="B36" s="135" t="str">
        <f>VLOOKUP(A36,'NSCC Reject Reason Codes'!$A$3:$B$615,2,FALSE)</f>
        <v>Related Account Security Issue ID invalid</v>
      </c>
    </row>
    <row r="37" spans="1:2" s="4" customFormat="1" ht="27" customHeight="1">
      <c r="A37" s="111">
        <v>39</v>
      </c>
      <c r="B37" s="135" t="str">
        <f>VLOOKUP(A37,'NSCC Reject Reason Codes'!$A$3:$B$615,2,FALSE)</f>
        <v>Load Type Indicator missing/invalid</v>
      </c>
    </row>
    <row r="38" spans="1:2" s="4" customFormat="1" ht="27" customHeight="1">
      <c r="A38" s="111">
        <v>40</v>
      </c>
      <c r="B38" s="135" t="str">
        <f>VLOOKUP(A38,'NSCC Reject Reason Codes'!$A$3:$B$615,2,FALSE)</f>
        <v>Breakpoint Change Reason Code invalid</v>
      </c>
    </row>
    <row r="39" spans="1:2" s="4" customFormat="1" ht="27" customHeight="1">
      <c r="A39" s="111">
        <v>41</v>
      </c>
      <c r="B39" s="135" t="str">
        <f>VLOOKUP(A39,'NSCC Reject Reason Codes'!$A$3:$B$615,2,FALSE)</f>
        <v>Commission/Placement Fee Amount missing/invalid</v>
      </c>
    </row>
    <row r="40" spans="1:2" s="4" customFormat="1" ht="27" customHeight="1">
      <c r="A40" s="111">
        <v>42</v>
      </c>
      <c r="B40" s="135" t="str">
        <f>VLOOKUP(A40,'NSCC Reject Reason Codes'!$A$3:$B$615,2,FALSE)</f>
        <v>Commission/Placement Fee Percentage missing/invalid</v>
      </c>
    </row>
    <row r="41" spans="1:2" s="4" customFormat="1" ht="27" customHeight="1">
      <c r="A41" s="111">
        <v>43</v>
      </c>
      <c r="B41" s="135" t="str">
        <f>VLOOKUP(A41,'NSCC Reject Reason Codes'!$A$3:$B$615,2,FALSE)</f>
        <v>Dealer Concession/Manager Paid Placement Fee Amount invalid</v>
      </c>
    </row>
    <row r="42" spans="1:2" s="4" customFormat="1" ht="27" customHeight="1">
      <c r="A42" s="111">
        <v>44</v>
      </c>
      <c r="B42" s="135" t="str">
        <f>VLOOKUP(A42,'NSCC Reject Reason Codes'!$A$3:$B$615,2,FALSE)</f>
        <v>Number of Business Days Until Valuation missing/invalid</v>
      </c>
    </row>
    <row r="43" spans="1:2" s="4" customFormat="1" ht="27" customHeight="1">
      <c r="A43" s="111">
        <v>45</v>
      </c>
      <c r="B43" s="135" t="str">
        <f>VLOOKUP(A43,'NSCC Reject Reason Codes'!$A$3:$B$615,2,FALSE)</f>
        <v xml:space="preserve">Valuation Date missing/invalid   </v>
      </c>
    </row>
    <row r="44" spans="1:2" s="4" customFormat="1" ht="27" customHeight="1">
      <c r="A44" s="111">
        <v>46</v>
      </c>
      <c r="B44" s="135" t="str">
        <f>VLOOKUP(A44,'NSCC Reject Reason Codes'!$A$3:$B$615,2,FALSE)</f>
        <v>Value Price missing/invalid</v>
      </c>
    </row>
    <row r="45" spans="1:2" s="4" customFormat="1" ht="27" customHeight="1">
      <c r="A45" s="111">
        <v>47</v>
      </c>
      <c r="B45" s="135" t="str">
        <f>VLOOKUP(A45,'NSCC Reject Reason Codes'!$A$3:$B$615,2,FALSE)</f>
        <v>Confirm Share Quantity missing/invalid</v>
      </c>
    </row>
    <row r="46" spans="1:2" s="4" customFormat="1" ht="27" customHeight="1">
      <c r="A46" s="111">
        <v>48</v>
      </c>
      <c r="B46" s="135" t="str">
        <f>VLOOKUP(A46,'NSCC Reject Reason Codes'!$A$3:$B$615,2,FALSE)</f>
        <v>Estimated/Actual Value Confirm missing/invalid</v>
      </c>
    </row>
    <row r="47" spans="1:2" s="4" customFormat="1" ht="27" customHeight="1">
      <c r="A47" s="111">
        <v>49</v>
      </c>
      <c r="B47" s="135" t="str">
        <f>VLOOKUP(A47,'NSCC Reject Reason Codes'!$A$3:$B$615,2,FALSE)</f>
        <v>Tender Offer Subject to Holdback missing/invalid</v>
      </c>
    </row>
    <row r="48" spans="1:2" s="4" customFormat="1" ht="27" customHeight="1">
      <c r="A48" s="111">
        <v>50</v>
      </c>
      <c r="B48" s="135" t="str">
        <f>VLOOKUP(A48,'NSCC Reject Reason Codes'!$A$3:$B$615,2,FALSE)</f>
        <v xml:space="preserve">Number of Business Days for Holdback missing/invalid </v>
      </c>
    </row>
    <row r="49" spans="1:2" s="4" customFormat="1" ht="27" customHeight="1">
      <c r="A49" s="111">
        <v>51</v>
      </c>
      <c r="B49" s="135" t="str">
        <f>VLOOKUP(A49,'NSCC Reject Reason Codes'!$A$3:$B$615,2,FALSE)</f>
        <v>Holdback Release Date missing/invalid</v>
      </c>
    </row>
    <row r="50" spans="1:2" s="4" customFormat="1" ht="27" customHeight="1">
      <c r="A50" s="111">
        <v>52</v>
      </c>
      <c r="B50" s="135" t="str">
        <f>VLOOKUP(A50,'NSCC Reject Reason Codes'!$A$3:$B$615,2,FALSE)</f>
        <v>Holdback Percent missing/invalid</v>
      </c>
    </row>
    <row r="51" spans="1:2" s="4" customFormat="1" ht="27" customHeight="1">
      <c r="A51" s="111">
        <v>53</v>
      </c>
      <c r="B51" s="135" t="str">
        <f>VLOOKUP(A51,'NSCC Reject Reason Codes'!$A$3:$B$615,2,FALSE)</f>
        <v>Interest Rate on Holdback invalid</v>
      </c>
    </row>
    <row r="52" spans="1:2" s="4" customFormat="1" ht="27" customHeight="1">
      <c r="A52" s="111">
        <v>54</v>
      </c>
      <c r="B52" s="135" t="str">
        <f>VLOOKUP(A52,'NSCC Reject Reason Codes'!$A$3:$B$615,2,FALSE)</f>
        <v xml:space="preserve">Interest Paid on Holdback invalid </v>
      </c>
    </row>
    <row r="53" spans="1:2" s="4" customFormat="1" ht="27" customHeight="1">
      <c r="A53" s="111">
        <v>55</v>
      </c>
      <c r="B53" s="135" t="str">
        <f>VLOOKUP(A53,'NSCC Reject Reason Codes'!$A$3:$B$615,2,FALSE)</f>
        <v>Tender Offer/Redemption Oversold invalid</v>
      </c>
    </row>
    <row r="54" spans="1:2" s="4" customFormat="1" ht="27" customHeight="1">
      <c r="A54" s="111">
        <v>56</v>
      </c>
      <c r="B54" s="135" t="str">
        <f>VLOOKUP(A54,'NSCC Reject Reason Codes'!$A$3:$B$615,2,FALSE)</f>
        <v xml:space="preserve">Tender Offer Pro Rata missing/invalid </v>
      </c>
    </row>
    <row r="55" spans="1:2" s="4" customFormat="1" ht="27" customHeight="1">
      <c r="A55" s="111">
        <v>57</v>
      </c>
      <c r="B55" s="135" t="str">
        <f>VLOOKUP(A55,'NSCC Reject Reason Codes'!$A$3:$B$615,2,FALSE)</f>
        <v>Percent of Pro Rata Allocation missing/invalid</v>
      </c>
    </row>
    <row r="56" spans="1:2" s="4" customFormat="1" ht="27" customHeight="1">
      <c r="A56" s="111">
        <v>58</v>
      </c>
      <c r="B56" s="135" t="str">
        <f>VLOOKUP(A56,'NSCC Reject Reason Codes'!$A$3:$B$615,2,FALSE)</f>
        <v>Automatic Holdback Refund missing/invalid</v>
      </c>
    </row>
    <row r="57" spans="1:2" s="4" customFormat="1" ht="27" customHeight="1">
      <c r="A57" s="111">
        <v>59</v>
      </c>
      <c r="B57" s="135" t="str">
        <f>VLOOKUP(A57,'NSCC Reject Reason Codes'!$A$3:$B$615,2,FALSE)</f>
        <v>Fund/Firm  Reject Indicator missing/invalid</v>
      </c>
    </row>
    <row r="58" spans="1:2" s="4" customFormat="1" ht="27" customHeight="1">
      <c r="A58" s="111">
        <v>60</v>
      </c>
      <c r="B58" s="135" t="str">
        <f>VLOOKUP(A58,'NSCC Reject Reason Codes'!$A$3:$B$615,2,FALSE)</f>
        <v xml:space="preserve">Fund/Firm Reject Reason Code missing/invalid  </v>
      </c>
    </row>
    <row r="59" spans="1:2" s="4" customFormat="1" ht="27" customHeight="1">
      <c r="A59" s="111">
        <v>66</v>
      </c>
      <c r="B59" s="135" t="str">
        <f>VLOOKUP(A59,'NSCC Reject Reason Codes'!$A$3:$B$615,2,FALSE)</f>
        <v>Exchange from - Commission/Placement Fee Amount missing/invalid</v>
      </c>
    </row>
    <row r="60" spans="1:2" s="4" customFormat="1" ht="27" customHeight="1">
      <c r="A60" s="111">
        <v>67</v>
      </c>
      <c r="B60" s="135" t="str">
        <f>VLOOKUP(A60,'NSCC Reject Reason Codes'!$A$3:$B$615,2,FALSE)</f>
        <v>Exchange From - Commission/Placement Fee Percentage missing/invalid</v>
      </c>
    </row>
    <row r="61" spans="1:2" s="4" customFormat="1" ht="27" customHeight="1">
      <c r="A61" s="111">
        <v>68</v>
      </c>
      <c r="B61" s="135" t="str">
        <f>VLOOKUP(A61,'NSCC Reject Reason Codes'!$A$3:$B$615,2,FALSE)</f>
        <v>Exchange From - Dealer Concession/Manager Paid Placement Fee Amount invalid</v>
      </c>
    </row>
    <row r="62" spans="1:2" s="4" customFormat="1" ht="27" customHeight="1">
      <c r="A62" s="111">
        <v>76</v>
      </c>
      <c r="B62" s="135" t="str">
        <f>VLOOKUP(A62,'NSCC Reject Reason Codes'!$A$3:$B$615,2,FALSE)</f>
        <v>Exchange To - Commission/Placement Fee Amount missing/invalid</v>
      </c>
    </row>
    <row r="63" spans="1:2" s="4" customFormat="1" ht="27" customHeight="1">
      <c r="A63" s="111">
        <v>77</v>
      </c>
      <c r="B63" s="135" t="str">
        <f>VLOOKUP(A63,'NSCC Reject Reason Codes'!$A$3:$B$615,2,FALSE)</f>
        <v>Exchange To - Commission/Placement Fee Percentage missing/invalid</v>
      </c>
    </row>
    <row r="64" spans="1:2" s="4" customFormat="1" ht="27" customHeight="1">
      <c r="A64" s="111">
        <v>78</v>
      </c>
      <c r="B64" s="135" t="str">
        <f>VLOOKUP(A64,'NSCC Reject Reason Codes'!$A$3:$B$615,2,FALSE)</f>
        <v>Exchange To - Dealer Concession/Manager Paid Placement Fee Amount invalid</v>
      </c>
    </row>
    <row r="65" spans="1:2" s="4" customFormat="1" ht="27" customHeight="1">
      <c r="A65" s="111">
        <v>79</v>
      </c>
      <c r="B65" s="135" t="str">
        <f>VLOOKUP(A65,'NSCC Reject Reason Codes'!$A$3:$B$615,2,FALSE)</f>
        <v xml:space="preserve">Initial Documentation Status Indicator missing/invalid  </v>
      </c>
    </row>
    <row r="66" spans="1:2" s="4" customFormat="1" ht="27" customHeight="1">
      <c r="A66" s="111">
        <v>80</v>
      </c>
      <c r="B66" s="135" t="str">
        <f>VLOOKUP(A66,'NSCC Reject Reason Codes'!$A$3:$B$615,2,FALSE)</f>
        <v xml:space="preserve">Number of Account Documents missing/invalid  </v>
      </c>
    </row>
    <row r="67" spans="1:2" s="4" customFormat="1" ht="27" customHeight="1">
      <c r="A67" s="111">
        <v>81</v>
      </c>
      <c r="B67" s="135" t="str">
        <f>VLOOKUP(A67,'NSCC Reject Reason Codes'!$A$3:$B$615,2,FALSE)</f>
        <v>Type of Account Paperwork Attached missing/invalid</v>
      </c>
    </row>
    <row r="68" spans="1:2" s="4" customFormat="1" ht="27" customHeight="1">
      <c r="A68" s="111">
        <v>82</v>
      </c>
      <c r="B68" s="135" t="str">
        <f>VLOOKUP(A68,'NSCC Reject Reason Codes'!$A$3:$B$615,2,FALSE)</f>
        <v xml:space="preserve">SSN/TIN/EIN Indicator invalid </v>
      </c>
    </row>
    <row r="69" spans="1:2" s="4" customFormat="1" ht="27" customHeight="1">
      <c r="A69" s="111">
        <v>83</v>
      </c>
      <c r="B69" s="135" t="str">
        <f>VLOOKUP(A69,'NSCC Reject Reason Codes'!$A$3:$B$615,2,FALSE)</f>
        <v>SSN/TIN/EIN Number invalid</v>
      </c>
    </row>
    <row r="70" spans="1:2" s="4" customFormat="1" ht="27" customHeight="1">
      <c r="A70" s="111">
        <v>84</v>
      </c>
      <c r="B70" s="135" t="str">
        <f>VLOOKUP(A70,'NSCC Reject Reason Codes'!$A$3:$B$615,2,FALSE)</f>
        <v>Owner DOB missing/invalid</v>
      </c>
    </row>
    <row r="71" spans="1:2" s="4" customFormat="1" ht="27" customHeight="1">
      <c r="A71" s="111">
        <v>85</v>
      </c>
      <c r="B71" s="135" t="str">
        <f>VLOOKUP(A71,'NSCC Reject Reason Codes'!$A$3:$B$615,2,FALSE)</f>
        <v xml:space="preserve">Custodian Name missing </v>
      </c>
    </row>
    <row r="72" spans="1:2" s="4" customFormat="1" ht="27" customHeight="1">
      <c r="A72" s="111">
        <v>86</v>
      </c>
      <c r="B72" s="135" t="str">
        <f>VLOOKUP(A72,'NSCC Reject Reason Codes'!$A$3:$B$615,2,FALSE)</f>
        <v>Custodian Tax Identification Number invalid</v>
      </c>
    </row>
    <row r="73" spans="1:2" s="4" customFormat="1" ht="27" customHeight="1">
      <c r="A73" s="111">
        <v>87</v>
      </c>
      <c r="B73" s="135" t="str">
        <f>VLOOKUP(A73,'NSCC Reject Reason Codes'!$A$3:$B$615,2,FALSE)</f>
        <v>Joint Owner Name missing</v>
      </c>
    </row>
    <row r="74" spans="1:2" s="4" customFormat="1" ht="27" customHeight="1">
      <c r="A74" s="111">
        <v>88</v>
      </c>
      <c r="B74" s="135" t="str">
        <f>VLOOKUP(A74,'NSCC Reject Reason Codes'!$A$3:$B$615,2,FALSE)</f>
        <v>Joint Owner SSN Number invalid</v>
      </c>
    </row>
    <row r="75" spans="1:2" s="4" customFormat="1" ht="27" customHeight="1">
      <c r="A75" s="111">
        <v>89</v>
      </c>
      <c r="B75" s="135" t="str">
        <f>VLOOKUP(A75,'NSCC Reject Reason Codes'!$A$3:$B$615,2,FALSE)</f>
        <v>Joint Owner DOB missing</v>
      </c>
    </row>
    <row r="76" spans="1:2" s="4" customFormat="1" ht="27" customHeight="1">
      <c r="A76" s="111">
        <v>91</v>
      </c>
      <c r="B76" s="135" t="str">
        <f>VLOOKUP(A76,'NSCC Reject Reason Codes'!$A$3:$B$615,2,FALSE)</f>
        <v>Address Type missing/invalid</v>
      </c>
    </row>
    <row r="77" spans="1:2" s="4" customFormat="1" ht="27" customHeight="1">
      <c r="A77" s="111">
        <v>92</v>
      </c>
      <c r="B77" s="135" t="str">
        <f>VLOOKUP(A77,'NSCC Reject Reason Codes'!$A$3:$B$615,2,FALSE)</f>
        <v>Address of Record Line1 missing</v>
      </c>
    </row>
    <row r="78" spans="1:2" s="4" customFormat="1" ht="27" customHeight="1">
      <c r="A78" s="111">
        <v>93</v>
      </c>
      <c r="B78" s="135" t="str">
        <f>VLOOKUP(A78,'NSCC Reject Reason Codes'!$A$3:$B$615,2,FALSE)</f>
        <v>Zip missing/invalid</v>
      </c>
    </row>
    <row r="79" spans="1:2" s="4" customFormat="1" ht="27" customHeight="1">
      <c r="A79" s="111">
        <v>94</v>
      </c>
      <c r="B79" s="135" t="str">
        <f>VLOOKUP(A79,'NSCC Reject Reason Codes'!$A$3:$B$615,2,FALSE)</f>
        <v>Country missing/invalid</v>
      </c>
    </row>
    <row r="80" spans="1:2" s="4" customFormat="1" ht="27" customHeight="1">
      <c r="A80" s="111">
        <v>96</v>
      </c>
      <c r="B80" s="135" t="str">
        <f>VLOOKUP(A80,'NSCC Reject Reason Codes'!$A$3:$B$615,2,FALSE)</f>
        <v>Withholding Indicator missing/invalid</v>
      </c>
    </row>
    <row r="81" spans="1:2" s="4" customFormat="1" ht="27" customHeight="1">
      <c r="A81" s="111">
        <v>97</v>
      </c>
      <c r="B81" s="135" t="str">
        <f>VLOOKUP(A81,'NSCC Reject Reason Codes'!$A$3:$B$615,2,FALSE)</f>
        <v>W8 Certification Date missing/invalid</v>
      </c>
    </row>
    <row r="82" spans="1:2" s="4" customFormat="1" ht="27" customHeight="1">
      <c r="A82" s="111">
        <v>98</v>
      </c>
      <c r="B82" s="135" t="str">
        <f>VLOOKUP(A82,'NSCC Reject Reason Codes'!$A$3:$B$615,2,FALSE)</f>
        <v>W8 Expiration Date missing/invalid</v>
      </c>
    </row>
    <row r="83" spans="1:2" s="4" customFormat="1" ht="27" customHeight="1">
      <c r="A83" s="111">
        <v>99</v>
      </c>
      <c r="B83" s="135" t="str">
        <f>VLOOKUP(A83,'NSCC Reject Reason Codes'!$A$3:$B$615,2,FALSE)</f>
        <v>W8 Qualified Intermediary Indicator missing/invalid</v>
      </c>
    </row>
    <row r="84" spans="1:2" s="4" customFormat="1" ht="27" customHeight="1">
      <c r="A84" s="111">
        <v>100</v>
      </c>
      <c r="B84" s="135" t="str">
        <f>VLOOKUP(A84,'NSCC Reject Reason Codes'!$A$3:$B$615,2,FALSE)</f>
        <v xml:space="preserve">W8 Override NRA Special Rate invalid </v>
      </c>
    </row>
    <row r="85" spans="1:2" s="4" customFormat="1" ht="27" customHeight="1">
      <c r="A85" s="111">
        <v>101</v>
      </c>
      <c r="B85" s="135" t="str">
        <f>VLOOKUP(A85,'NSCC Reject Reason Codes'!$A$3:$B$615,2,FALSE)</f>
        <v>LOI/ROA/Side Letter Indicator invalid</v>
      </c>
    </row>
    <row r="86" spans="1:2" s="4" customFormat="1" ht="27" customHeight="1">
      <c r="A86" s="111">
        <v>102</v>
      </c>
      <c r="B86" s="135" t="str">
        <f>VLOOKUP(A86,'NSCC Reject Reason Codes'!$A$3:$B$615,2,FALSE)</f>
        <v>ROA Value missing/ invalid</v>
      </c>
    </row>
    <row r="87" spans="1:2" s="4" customFormat="1" ht="27" customHeight="1">
      <c r="A87" s="111">
        <v>103</v>
      </c>
      <c r="B87" s="135" t="str">
        <f>VLOOKUP(A87,'NSCC Reject Reason Codes'!$A$3:$B$615,2,FALSE)</f>
        <v>LOI/ROA/Side Letter Value invalid</v>
      </c>
    </row>
    <row r="88" spans="1:2" s="4" customFormat="1" ht="27" customHeight="1">
      <c r="A88" s="111">
        <v>104</v>
      </c>
      <c r="B88" s="135" t="str">
        <f>VLOOKUP(A88,'NSCC Reject Reason Codes'!$A$3:$B$615,2,FALSE)</f>
        <v>NAV Account Indicator invalid</v>
      </c>
    </row>
    <row r="89" spans="1:2" s="4" customFormat="1" ht="27" customHeight="1">
      <c r="A89" s="111">
        <v>105</v>
      </c>
      <c r="B89" s="135" t="str">
        <f>VLOOKUP(A89,'NSCC Reject Reason Codes'!$A$3:$B$615,2,FALSE)</f>
        <v>Dividend Option missing/invalid</v>
      </c>
    </row>
    <row r="90" spans="1:2" s="4" customFormat="1" ht="27" customHeight="1">
      <c r="A90" s="111">
        <v>106</v>
      </c>
      <c r="B90" s="135" t="str">
        <f>VLOOKUP(A90,'NSCC Reject Reason Codes'!$A$3:$B$615,2,FALSE)</f>
        <v>Dividend Payable Information Indicator missing/invalid</v>
      </c>
    </row>
    <row r="91" spans="1:2" s="4" customFormat="1" ht="27" customHeight="1">
      <c r="A91" s="111">
        <v>107</v>
      </c>
      <c r="B91" s="135" t="str">
        <f>VLOOKUP(A91,'NSCC Reject Reason Codes'!$A$3:$B$615,2,FALSE)</f>
        <v>Dividend Payable Address Line1 missing/invalid</v>
      </c>
    </row>
    <row r="92" spans="1:2" s="4" customFormat="1" ht="27" customHeight="1">
      <c r="A92" s="111">
        <v>108</v>
      </c>
      <c r="B92" s="135" t="str">
        <f>VLOOKUP(A92,'NSCC Reject Reason Codes'!$A$3:$B$615,2,FALSE)</f>
        <v>Capital Gain Code missing/invalid</v>
      </c>
    </row>
    <row r="93" spans="1:2" s="4" customFormat="1" ht="27" customHeight="1">
      <c r="A93" s="111">
        <v>109</v>
      </c>
      <c r="B93" s="135" t="str">
        <f>VLOOKUP(A93,'NSCC Reject Reason Codes'!$A$3:$B$615,2,FALSE)</f>
        <v>C/G Payable Information Indicator missing/invalid</v>
      </c>
    </row>
    <row r="94" spans="1:2" s="4" customFormat="1" ht="27" customHeight="1">
      <c r="A94" s="111">
        <v>110</v>
      </c>
      <c r="B94" s="135" t="str">
        <f>VLOOKUP(A94,'NSCC Reject Reason Codes'!$A$3:$B$615,2,FALSE)</f>
        <v>C/G Payable Address Line1 missing</v>
      </c>
    </row>
    <row r="95" spans="1:2" s="4" customFormat="1" ht="27" customHeight="1">
      <c r="A95" s="111">
        <v>111</v>
      </c>
      <c r="B95" s="135" t="str">
        <f>VLOOKUP(A95,'NSCC Reject Reason Codes'!$A$3:$B$615,2,FALSE)</f>
        <v xml:space="preserve">ABA Routing Number missing/invalid </v>
      </c>
    </row>
    <row r="96" spans="1:2" s="4" customFormat="1" ht="27" customHeight="1">
      <c r="A96" s="111">
        <v>112</v>
      </c>
      <c r="B96" s="135" t="str">
        <f>VLOOKUP(A96,'NSCC Reject Reason Codes'!$A$3:$B$615,2,FALSE)</f>
        <v>ACH Account Number missing/invalid</v>
      </c>
    </row>
    <row r="97" spans="1:2" s="4" customFormat="1" ht="27" customHeight="1">
      <c r="A97" s="111">
        <v>113</v>
      </c>
      <c r="B97" s="135" t="str">
        <f>VLOOKUP(A97,'NSCC Reject Reason Codes'!$A$3:$B$615,2,FALSE)</f>
        <v>ACH Account Name missing</v>
      </c>
    </row>
    <row r="98" spans="1:2" s="4" customFormat="1" ht="27" customHeight="1">
      <c r="A98" s="111">
        <v>114</v>
      </c>
      <c r="B98" s="135" t="str">
        <f>VLOOKUP(A98,'NSCC Reject Reason Codes'!$A$3:$B$615,2,FALSE)</f>
        <v>Number of Beneficiaries invalid</v>
      </c>
    </row>
    <row r="99" spans="1:2" s="4" customFormat="1" ht="27" customHeight="1">
      <c r="A99" s="111">
        <v>115</v>
      </c>
      <c r="B99" s="135" t="str">
        <f>VLOOKUP(A99,'NSCC Reject Reason Codes'!$A$3:$B$615,2,FALSE)</f>
        <v>Beneficiary Designation missing/invalid</v>
      </c>
    </row>
    <row r="100" spans="1:2" s="4" customFormat="1" ht="27" customHeight="1">
      <c r="A100" s="111">
        <v>116</v>
      </c>
      <c r="B100" s="135" t="str">
        <f>VLOOKUP(A100,'NSCC Reject Reason Codes'!$A$3:$B$615,2,FALSE)</f>
        <v>Beneficiary Asset % missing/invalid</v>
      </c>
    </row>
    <row r="101" spans="1:2" s="4" customFormat="1" ht="27" customHeight="1">
      <c r="A101" s="111">
        <v>117</v>
      </c>
      <c r="B101" s="135" t="str">
        <f>VLOOKUP(A101,'NSCC Reject Reason Codes'!$A$3:$B$615,2,FALSE)</f>
        <v>Beneficiary Name missing</v>
      </c>
    </row>
    <row r="102" spans="1:2" s="4" customFormat="1" ht="27" customHeight="1">
      <c r="A102" s="111">
        <v>118</v>
      </c>
      <c r="B102" s="135" t="str">
        <f>VLOOKUP(A102,'NSCC Reject Reason Codes'!$A$3:$B$615,2,FALSE)</f>
        <v>Beneficiary Relationship invalid</v>
      </c>
    </row>
    <row r="103" spans="1:2" s="4" customFormat="1" ht="27" customHeight="1">
      <c r="A103" s="111">
        <v>119</v>
      </c>
      <c r="B103" s="135" t="str">
        <f>VLOOKUP(A103,'NSCC Reject Reason Codes'!$A$3:$B$615,2,FALSE)</f>
        <v>Beneficiary DOB invalid</v>
      </c>
    </row>
    <row r="104" spans="1:2" s="4" customFormat="1" ht="27" customHeight="1">
      <c r="A104" s="111">
        <v>121</v>
      </c>
      <c r="B104" s="135" t="str">
        <f>VLOOKUP(A104,'NSCC Reject Reason Codes'!$A$3:$B$615,2,FALSE)</f>
        <v>Balance Currency missing</v>
      </c>
    </row>
    <row r="105" spans="1:2" s="4" customFormat="1" ht="27" customHeight="1">
      <c r="A105" s="111">
        <v>122</v>
      </c>
      <c r="B105" s="135" t="str">
        <f>VLOOKUP(A105,'NSCC Reject Reason Codes'!$A$3:$B$615,2,FALSE)</f>
        <v>Base Currency invalid</v>
      </c>
    </row>
    <row r="106" spans="1:2" s="4" customFormat="1" ht="27" customHeight="1">
      <c r="A106" s="111">
        <v>123</v>
      </c>
      <c r="B106" s="135" t="str">
        <f>VLOOKUP(A106,'NSCC Reject Reason Codes'!$A$3:$B$615,2,FALSE)</f>
        <v>Previous $ Value missing/invalid</v>
      </c>
    </row>
    <row r="107" spans="1:2" s="4" customFormat="1" ht="27" customHeight="1">
      <c r="A107" s="111">
        <v>124</v>
      </c>
      <c r="B107" s="135" t="str">
        <f>VLOOKUP(A107,'NSCC Reject Reason Codes'!$A$3:$B$615,2,FALSE)</f>
        <v>Previous Share Balance invalid</v>
      </c>
    </row>
    <row r="108" spans="1:2" s="4" customFormat="1" ht="27" customHeight="1">
      <c r="A108" s="111">
        <v>125</v>
      </c>
      <c r="B108" s="135" t="str">
        <f>VLOOKUP(A108,'NSCC Reject Reason Codes'!$A$3:$B$615,2,FALSE)</f>
        <v>Previous Value Date missing/invalid</v>
      </c>
    </row>
    <row r="109" spans="1:2" s="4" customFormat="1" ht="27" customHeight="1">
      <c r="A109" s="111">
        <v>126</v>
      </c>
      <c r="B109" s="135" t="str">
        <f>VLOOKUP(A109,'NSCC Reject Reason Codes'!$A$3:$B$615,2,FALSE)</f>
        <v>Opening $ Value  missing/invalid</v>
      </c>
    </row>
    <row r="110" spans="1:2" s="4" customFormat="1" ht="27" customHeight="1">
      <c r="A110" s="111">
        <v>127</v>
      </c>
      <c r="B110" s="135" t="str">
        <f>VLOOKUP(A110,'NSCC Reject Reason Codes'!$A$3:$B$615,2,FALSE)</f>
        <v>Opening Share Balance invalid</v>
      </c>
    </row>
    <row r="111" spans="1:2" s="4" customFormat="1" ht="27" customHeight="1">
      <c r="A111" s="111">
        <v>128</v>
      </c>
      <c r="B111" s="135" t="str">
        <f>VLOOKUP(A111,'NSCC Reject Reason Codes'!$A$3:$B$615,2,FALSE)</f>
        <v>Opening Balance Date missing/invalid</v>
      </c>
    </row>
    <row r="112" spans="1:2" s="4" customFormat="1" ht="27" customHeight="1">
      <c r="A112" s="111">
        <v>129</v>
      </c>
      <c r="B112" s="135" t="str">
        <f>VLOOKUP(A112,'NSCC Reject Reason Codes'!$A$3:$B$615,2,FALSE)</f>
        <v>Closing Money Value missing/invalid</v>
      </c>
    </row>
    <row r="113" spans="1:2" s="4" customFormat="1" ht="27" customHeight="1">
      <c r="A113" s="111">
        <v>130</v>
      </c>
      <c r="B113" s="135" t="str">
        <f>VLOOKUP(A113,'NSCC Reject Reason Codes'!$A$3:$B$615,2,FALSE)</f>
        <v>Closing Share Balance missing/invalid</v>
      </c>
    </row>
    <row r="114" spans="1:2" s="4" customFormat="1" ht="27" customHeight="1">
      <c r="A114" s="111">
        <v>131</v>
      </c>
      <c r="B114" s="135" t="str">
        <f>VLOOKUP(A114,'NSCC Reject Reason Codes'!$A$3:$B$615,2,FALSE)</f>
        <v>Closing Balance Date missing/invalid</v>
      </c>
    </row>
    <row r="115" spans="1:2" s="4" customFormat="1" ht="27" customHeight="1">
      <c r="A115" s="111">
        <v>132</v>
      </c>
      <c r="B115" s="135" t="str">
        <f>VLOOKUP(A115,'NSCC Reject Reason Codes'!$A$3:$B$615,2,FALSE)</f>
        <v>Money Debit/Credit Indicator missing/invalid</v>
      </c>
    </row>
    <row r="116" spans="1:2" s="4" customFormat="1" ht="27" customHeight="1">
      <c r="A116" s="111">
        <v>133</v>
      </c>
      <c r="B116" s="135" t="str">
        <f>VLOOKUP(A116,'NSCC Reject Reason Codes'!$A$3:$B$615,2,FALSE)</f>
        <v>Debit Reason Code missing/invalid</v>
      </c>
    </row>
    <row r="117" spans="1:2" s="4" customFormat="1" ht="27" customHeight="1">
      <c r="A117" s="111">
        <v>134</v>
      </c>
      <c r="B117" s="135" t="str">
        <f>VLOOKUP(A117,'NSCC Reject Reason Codes'!$A$3:$B$615,2,FALSE)</f>
        <v xml:space="preserve">Fund Processing Date invalid </v>
      </c>
    </row>
    <row r="118" spans="1:2" s="4" customFormat="1" ht="27" customHeight="1">
      <c r="A118" s="111">
        <v>135</v>
      </c>
      <c r="B118" s="135" t="str">
        <f>VLOOKUP(A118,'NSCC Reject Reason Codes'!$A$3:$B$615,2,FALSE)</f>
        <v>Commission Type missing/invalid</v>
      </c>
    </row>
    <row r="119" spans="1:2" s="4" customFormat="1" ht="27" customHeight="1">
      <c r="A119" s="111">
        <v>137</v>
      </c>
      <c r="B119" s="135" t="str">
        <f>VLOOKUP(A119,'NSCC Reject Reason Codes'!$A$3:$B$615,2,FALSE)</f>
        <v>Commission Amount missing/invalid</v>
      </c>
    </row>
    <row r="120" spans="1:2" s="4" customFormat="1" ht="27" customHeight="1">
      <c r="A120" s="111">
        <v>140</v>
      </c>
      <c r="B120" s="135" t="str">
        <f>VLOOKUP(A120,'NSCC Reject Reason Codes'!$A$3:$B$615,2,FALSE)</f>
        <v>Total Distribution Amount invalid</v>
      </c>
    </row>
    <row r="121" spans="1:2" s="4" customFormat="1" ht="27" customHeight="1">
      <c r="A121" s="111">
        <v>141</v>
      </c>
      <c r="B121" s="135" t="str">
        <f>VLOOKUP(A121,'NSCC Reject Reason Codes'!$A$3:$B$615,2,FALSE)</f>
        <v>Name Indicator missing/invalid</v>
      </c>
    </row>
    <row r="122" spans="1:2" s="4" customFormat="1" ht="27" customHeight="1">
      <c r="A122" s="111">
        <v>142</v>
      </c>
      <c r="B122" s="135" t="str">
        <f>VLOOKUP(A122,'NSCC Reject Reason Codes'!$A$3:$B$615,2,FALSE)</f>
        <v>Commission Rate missing/invalid</v>
      </c>
    </row>
    <row r="123" spans="1:2" s="4" customFormat="1" ht="27" customHeight="1">
      <c r="A123" s="111">
        <v>143</v>
      </c>
      <c r="B123" s="135" t="str">
        <f>VLOOKUP(A123,'NSCC Reject Reason Codes'!$A$3:$B$615,2,FALSE)</f>
        <v xml:space="preserve">Gross Amount of Trade missing/invalid  </v>
      </c>
    </row>
    <row r="124" spans="1:2" s="4" customFormat="1" ht="27" customHeight="1">
      <c r="A124" s="111">
        <v>144</v>
      </c>
      <c r="B124" s="135" t="str">
        <f>VLOOKUP(A124,'NSCC Reject Reason Codes'!$A$3:$B$615,2,FALSE)</f>
        <v>Transaction Type missing/invalid</v>
      </c>
    </row>
    <row r="125" spans="1:2" s="4" customFormat="1" ht="27" customHeight="1">
      <c r="A125" s="111">
        <v>145</v>
      </c>
      <c r="B125" s="135" t="str">
        <f>VLOOKUP(A125,'NSCC Reject Reason Codes'!$A$3:$B$615,2,FALSE)</f>
        <v>Effective Date missing/invalid</v>
      </c>
    </row>
    <row r="126" spans="1:2" s="4" customFormat="1" ht="27" customHeight="1">
      <c r="A126" s="111">
        <v>146</v>
      </c>
      <c r="B126" s="135" t="str">
        <f>VLOOKUP(A126,'NSCC Reject Reason Codes'!$A$3:$B$615,2,FALSE)</f>
        <v>Withholding amount missing/invalid</v>
      </c>
    </row>
    <row r="127" spans="1:2" s="4" customFormat="1" ht="27" customHeight="1">
      <c r="A127" s="111">
        <v>148</v>
      </c>
      <c r="B127" s="135" t="str">
        <f>VLOOKUP(A127,'NSCC Reject Reason Codes'!$A$3:$B$615,2,FALSE)</f>
        <v>Sales Charge Rate  missing/invalid</v>
      </c>
    </row>
    <row r="128" spans="1:2" s="4" customFormat="1" ht="27" customHeight="1">
      <c r="A128" s="111">
        <v>149</v>
      </c>
      <c r="B128" s="135" t="str">
        <f>VLOOKUP(A128,'NSCC Reject Reason Codes'!$A$3:$B$615,2,FALSE)</f>
        <v>Original Trade Date/ Payable Date for Adjustment invalid</v>
      </c>
    </row>
    <row r="129" spans="1:2" s="4" customFormat="1" ht="27" customHeight="1">
      <c r="A129" s="111">
        <v>150</v>
      </c>
      <c r="B129" s="135" t="str">
        <f>VLOOKUP(A129,'NSCC Reject Reason Codes'!$A$3:$B$615,2,FALSE)</f>
        <v xml:space="preserve">Dividend Rate missing/invalid </v>
      </c>
    </row>
    <row r="130" spans="1:2" s="4" customFormat="1" ht="27" customHeight="1">
      <c r="A130" s="111">
        <v>151</v>
      </c>
      <c r="B130" s="135" t="str">
        <f>VLOOKUP(A130,'NSCC Reject Reason Codes'!$A$3:$B$615,2,FALSE)</f>
        <v>Capital Gain Rate missing/invalid</v>
      </c>
    </row>
    <row r="131" spans="1:2" s="4" customFormat="1" ht="27" customHeight="1">
      <c r="A131" s="111">
        <v>152</v>
      </c>
      <c r="B131" s="135" t="str">
        <f>VLOOKUP(A131,'NSCC Reject Reason Codes'!$A$3:$B$615,2,FALSE)</f>
        <v>Cash Disbursement Indicator invalid</v>
      </c>
    </row>
    <row r="132" spans="1:2" s="4" customFormat="1" ht="27" customHeight="1">
      <c r="A132" s="111">
        <v>154</v>
      </c>
      <c r="B132" s="135" t="str">
        <f>VLOOKUP(A132,'NSCC Reject Reason Codes'!$A$3:$B$615,2,FALSE)</f>
        <v>Cross Security Issue Number missing/invalid</v>
      </c>
    </row>
    <row r="133" spans="1:2" s="4" customFormat="1" ht="27" customHeight="1">
      <c r="A133" s="111">
        <v>155</v>
      </c>
      <c r="B133" s="135" t="str">
        <f>VLOOKUP(A133,'NSCC Reject Reason Codes'!$A$3:$B$615,2,FALSE)</f>
        <v>Commission/CDSC Amount invalid</v>
      </c>
    </row>
    <row r="134" spans="1:2" s="4" customFormat="1" ht="27" customHeight="1">
      <c r="A134" s="111">
        <v>156</v>
      </c>
      <c r="B134" s="135" t="str">
        <f>VLOOKUP(A134,'NSCC Reject Reason Codes'!$A$3:$B$615,2,FALSE)</f>
        <v>Price Per Share missing/invalid</v>
      </c>
    </row>
    <row r="135" spans="1:2" s="47" customFormat="1" ht="27" customHeight="1">
      <c r="A135" s="111">
        <v>161</v>
      </c>
      <c r="B135" s="135" t="str">
        <f>VLOOKUP(A135,'NSCC Reject Reason Codes'!$A$3:$B$615,2,FALSE)</f>
        <v>Trading Model missing/invalid</v>
      </c>
    </row>
    <row r="136" spans="1:2" s="4" customFormat="1" ht="27" customHeight="1">
      <c r="A136" s="111">
        <v>162</v>
      </c>
      <c r="B136" s="135" t="str">
        <f>VLOOKUP(A136,'NSCC Reject Reason Codes'!$A$3:$B$615,2,FALSE)</f>
        <v>AIP Firm Role missing/invalid</v>
      </c>
    </row>
    <row r="137" spans="1:2" s="4" customFormat="1" ht="27" customHeight="1">
      <c r="A137" s="111">
        <v>163</v>
      </c>
      <c r="B137" s="135" t="str">
        <f>VLOOKUP(A137,'NSCC Reject Reason Codes'!$A$3:$B$615,2,FALSE)</f>
        <v>Individual CRD/IARD Number missing/invalid</v>
      </c>
    </row>
    <row r="138" spans="1:2" s="4" customFormat="1" ht="27" customHeight="1">
      <c r="A138" s="111">
        <v>164</v>
      </c>
      <c r="B138" s="135" t="str">
        <f>VLOOKUP(A138,'NSCC Reject Reason Codes'!$A$3:$B$615,2,FALSE)</f>
        <v>Reporting Currency NAV missing/invalid</v>
      </c>
    </row>
    <row r="139" spans="1:2" s="4" customFormat="1" ht="27" customHeight="1">
      <c r="A139" s="111">
        <v>167</v>
      </c>
      <c r="B139" s="135" t="str">
        <f>VLOOKUP(A139,'NSCC Reject Reason Codes'!$A$3:$B$615,2,FALSE)</f>
        <v>Recipient Number missing/invalid</v>
      </c>
    </row>
    <row r="140" spans="1:2" s="4" customFormat="1" ht="27" customHeight="1">
      <c r="A140" s="111">
        <v>168</v>
      </c>
      <c r="B140" s="135" t="str">
        <f>VLOOKUP(A140,'NSCC Reject Reason Codes'!$A$3:$B$615,2,FALSE)</f>
        <v>Security Issue Name missing/invalid</v>
      </c>
    </row>
    <row r="141" spans="1:2" s="4" customFormat="1" ht="27" customHeight="1">
      <c r="A141" s="111">
        <v>169</v>
      </c>
      <c r="B141" s="135" t="str">
        <f>VLOOKUP(A141,'NSCC Reject Reason Codes'!$A$3:$B$615,2,FALSE)</f>
        <v>Registered Indicator missing/invalid</v>
      </c>
    </row>
    <row r="142" spans="1:2" s="4" customFormat="1" ht="27" customHeight="1">
      <c r="A142" s="111">
        <v>183</v>
      </c>
      <c r="B142" s="135" t="str">
        <f>VLOOKUP(A142,'NSCC Reject Reason Codes'!$A$3:$B$615,2,FALSE)</f>
        <v>Initial Minimum  missing/invalid</v>
      </c>
    </row>
    <row r="143" spans="1:2" s="4" customFormat="1" ht="27" customHeight="1">
      <c r="A143" s="111">
        <v>184</v>
      </c>
      <c r="B143" s="135" t="str">
        <f>VLOOKUP(A143,'NSCC Reject Reason Codes'!$A$3:$B$615,2,FALSE)</f>
        <v>Subsequent Minimum missing/invalid</v>
      </c>
    </row>
    <row r="144" spans="1:2" s="4" customFormat="1" ht="27" customHeight="1">
      <c r="A144" s="111">
        <v>185</v>
      </c>
      <c r="B144" s="135" t="str">
        <f>VLOOKUP(A144,'NSCC Reject Reason Codes'!$A$3:$B$615,2,FALSE)</f>
        <v>Absolute Minimum invalid</v>
      </c>
    </row>
    <row r="145" spans="1:2" s="4" customFormat="1" ht="27" customHeight="1">
      <c r="A145" s="111">
        <v>190</v>
      </c>
      <c r="B145" s="135" t="str">
        <f>VLOOKUP(A145,'NSCC Reject Reason Codes'!$A$3:$B$615,2,FALSE)</f>
        <v>Valuation Frequency invalid</v>
      </c>
    </row>
    <row r="146" spans="1:2" s="4" customFormat="1" ht="27" customHeight="1">
      <c r="A146" s="111">
        <v>198</v>
      </c>
      <c r="B146" s="135" t="str">
        <f>VLOOKUP(A146,'NSCC Reject Reason Codes'!$A$3:$B$615,2,FALSE)</f>
        <v>Security Type missing/invalid</v>
      </c>
    </row>
    <row r="147" spans="1:2" s="4" customFormat="1" ht="27" customHeight="1">
      <c r="A147" s="111">
        <v>199</v>
      </c>
      <c r="B147" s="135" t="str">
        <f>VLOOKUP(A147,'NSCC Reject Reason Codes'!$A$3:$B$615,2,FALSE)</f>
        <v>Commission Percentage High missing/invalid</v>
      </c>
    </row>
    <row r="148" spans="1:2" s="4" customFormat="1" ht="27" customHeight="1">
      <c r="A148" s="111">
        <v>200</v>
      </c>
      <c r="B148" s="135" t="str">
        <f>VLOOKUP(A148,'NSCC Reject Reason Codes'!$A$3:$B$615,2,FALSE)</f>
        <v>Commission Percentage Low missing/invalid</v>
      </c>
    </row>
    <row r="149" spans="1:2" s="4" customFormat="1" ht="27" customHeight="1">
      <c r="A149" s="111">
        <v>201</v>
      </c>
      <c r="B149" s="135" t="str">
        <f>VLOOKUP(A149,'NSCC Reject Reason Codes'!$A$3:$B$615,2,FALSE)</f>
        <v>Number of Breakpoints missing/invalid</v>
      </c>
    </row>
    <row r="150" spans="1:2" s="4" customFormat="1" ht="27" customHeight="1">
      <c r="A150" s="111">
        <v>202</v>
      </c>
      <c r="B150" s="135" t="str">
        <f>VLOOKUP(A150,'NSCC Reject Reason Codes'!$A$3:$B$615,2,FALSE)</f>
        <v>Breakpoint Lower Limit missing/invalid</v>
      </c>
    </row>
    <row r="151" spans="1:2" s="4" customFormat="1" ht="27" customHeight="1">
      <c r="A151" s="111">
        <v>203</v>
      </c>
      <c r="B151" s="135" t="str">
        <f>VLOOKUP(A151,'NSCC Reject Reason Codes'!$A$3:$B$615,2,FALSE)</f>
        <v xml:space="preserve">Breakpoint Upper Limit missing/invalid   </v>
      </c>
    </row>
    <row r="152" spans="1:2" s="4" customFormat="1" ht="27" customHeight="1">
      <c r="A152" s="111">
        <v>204</v>
      </c>
      <c r="B152" s="135" t="str">
        <f>VLOOKUP(A152,'NSCC Reject Reason Codes'!$A$3:$B$615,2,FALSE)</f>
        <v>Percent of POP missing/invalid</v>
      </c>
    </row>
    <row r="153" spans="1:2" s="4" customFormat="1" ht="27" customHeight="1">
      <c r="A153" s="111">
        <v>205</v>
      </c>
      <c r="B153" s="135" t="str">
        <f>VLOOKUP(A153,'NSCC Reject Reason Codes'!$A$3:$B$615,2,FALSE)</f>
        <v>Fund Status Indicator missing/invalid</v>
      </c>
    </row>
    <row r="154" spans="1:2" s="4" customFormat="1" ht="27" customHeight="1">
      <c r="A154" s="111">
        <v>206</v>
      </c>
      <c r="B154" s="135" t="str">
        <f>VLOOKUP(A154,'NSCC Reject Reason Codes'!$A$3:$B$615,2,FALSE)</f>
        <v>Purchase Closed Indicator invalid</v>
      </c>
    </row>
    <row r="155" spans="1:2" s="4" customFormat="1" ht="27" customHeight="1">
      <c r="A155" s="111">
        <v>207</v>
      </c>
      <c r="B155" s="135" t="str">
        <f>VLOOKUP(A155,'NSCC Reject Reason Codes'!$A$3:$B$615,2,FALSE)</f>
        <v>Redemption Closed Indicator invalid</v>
      </c>
    </row>
    <row r="156" spans="1:2" s="4" customFormat="1" ht="27" customHeight="1">
      <c r="A156" s="111">
        <v>208</v>
      </c>
      <c r="B156" s="135" t="str">
        <f>VLOOKUP(A156,'NSCC Reject Reason Codes'!$A$3:$B$615,2,FALSE)</f>
        <v>Exchange Closed Indicator invalid</v>
      </c>
    </row>
    <row r="157" spans="1:2" s="4" customFormat="1" ht="27" customHeight="1">
      <c r="A157" s="111">
        <v>209</v>
      </c>
      <c r="B157" s="135" t="str">
        <f>VLOOKUP(A157,'NSCC Reject Reason Codes'!$A$3:$B$615,2,FALSE)</f>
        <v>Dividend Calculation Type invalid</v>
      </c>
    </row>
    <row r="158" spans="1:2" s="4" customFormat="1" ht="27" customHeight="1">
      <c r="A158" s="111">
        <v>210</v>
      </c>
      <c r="B158" s="135" t="str">
        <f>VLOOKUP(A158,'NSCC Reject Reason Codes'!$A$3:$B$615,2,FALSE)</f>
        <v>Dividend Payable Type invalid</v>
      </c>
    </row>
    <row r="159" spans="1:2" s="4" customFormat="1" ht="27" customHeight="1">
      <c r="A159" s="111">
        <v>211</v>
      </c>
      <c r="B159" s="135" t="str">
        <f>VLOOKUP(A159,'NSCC Reject Reason Codes'!$A$3:$B$615,2,FALSE)</f>
        <v>Inactive Fund Disposition Indicator missing/invalid</v>
      </c>
    </row>
    <row r="160" spans="1:2" s="4" customFormat="1" ht="27" customHeight="1">
      <c r="A160" s="111">
        <v>212</v>
      </c>
      <c r="B160" s="135" t="str">
        <f>VLOOKUP(A160,'NSCC Reject Reason Codes'!$A$3:$B$615,2,FALSE)</f>
        <v>Merged Fund Security Indicator missing/invalid</v>
      </c>
    </row>
    <row r="161" spans="1:2" s="4" customFormat="1" ht="27" customHeight="1">
      <c r="A161" s="111">
        <v>213</v>
      </c>
      <c r="B161" s="135" t="str">
        <f>VLOOKUP(A161,'NSCC Reject Reason Codes'!$A$3:$B$615,2,FALSE)</f>
        <v>Breakpoint Eligible invalid</v>
      </c>
    </row>
    <row r="162" spans="1:2" s="4" customFormat="1" ht="27" customHeight="1">
      <c r="A162" s="111">
        <v>214</v>
      </c>
      <c r="B162" s="135" t="str">
        <f>VLOOKUP(A162,'NSCC Reject Reason Codes'!$A$3:$B$615,2,FALSE)</f>
        <v>LOI Eligible missing/invalid</v>
      </c>
    </row>
    <row r="163" spans="1:2" s="4" customFormat="1" ht="27" customHeight="1">
      <c r="A163" s="111">
        <v>215</v>
      </c>
      <c r="B163" s="135" t="str">
        <f>VLOOKUP(A163,'NSCC Reject Reason Codes'!$A$3:$B$615,2,FALSE)</f>
        <v>ROA Eligible missing/invalid</v>
      </c>
    </row>
    <row r="164" spans="1:2" s="4" customFormat="1" ht="27" customHeight="1">
      <c r="A164" s="111">
        <v>216</v>
      </c>
      <c r="B164" s="135" t="str">
        <f>VLOOKUP(A164,'NSCC Reject Reason Codes'!$A$3:$B$615,2,FALSE)</f>
        <v>Commission Payment Frequency invalid</v>
      </c>
    </row>
    <row r="165" spans="1:2" s="4" customFormat="1" ht="27" customHeight="1">
      <c r="A165" s="111">
        <v>217</v>
      </c>
      <c r="B165" s="135" t="str">
        <f>VLOOKUP(A165,'NSCC Reject Reason Codes'!$A$3:$B$615,2,FALSE)</f>
        <v>Retroactive LOIs invalid</v>
      </c>
    </row>
    <row r="166" spans="1:2" s="4" customFormat="1" ht="27" customHeight="1">
      <c r="A166" s="111">
        <v>218</v>
      </c>
      <c r="B166" s="135" t="str">
        <f>VLOOKUP(A166,'NSCC Reject Reason Codes'!$A$3:$B$615,2,FALSE)</f>
        <v>Retroactive LOI Period invalid</v>
      </c>
    </row>
    <row r="167" spans="1:2" s="4" customFormat="1" ht="27" customHeight="1">
      <c r="A167" s="111">
        <v>219</v>
      </c>
      <c r="B167" s="135" t="str">
        <f>VLOOKUP(A167,'NSCC Reject Reason Codes'!$A$3:$B$615,2,FALSE)</f>
        <v>Link by Spouse invalid</v>
      </c>
    </row>
    <row r="168" spans="1:2" s="4" customFormat="1" ht="27" customHeight="1">
      <c r="A168" s="111">
        <v>220</v>
      </c>
      <c r="B168" s="135" t="str">
        <f>VLOOKUP(A168,'NSCC Reject Reason Codes'!$A$3:$B$615,2,FALSE)</f>
        <v xml:space="preserve">Link by Civil Union invalid </v>
      </c>
    </row>
    <row r="169" spans="1:2" s="4" customFormat="1" ht="27" customHeight="1">
      <c r="A169" s="111">
        <v>221</v>
      </c>
      <c r="B169" s="135" t="str">
        <f>VLOOKUP(A169,'NSCC Reject Reason Codes'!$A$3:$B$615,2,FALSE)</f>
        <v>Link by Domestic Partnership invalid</v>
      </c>
    </row>
    <row r="170" spans="1:2" s="4" customFormat="1" ht="27" customHeight="1">
      <c r="A170" s="111">
        <v>222</v>
      </c>
      <c r="B170" s="135" t="str">
        <f>VLOOKUP(A170,'NSCC Reject Reason Codes'!$A$3:$B$615,2,FALSE)</f>
        <v xml:space="preserve">Link by Common Law Marriage invalid </v>
      </c>
    </row>
    <row r="171" spans="1:2" s="4" customFormat="1" ht="27" customHeight="1">
      <c r="A171" s="111">
        <v>223</v>
      </c>
      <c r="B171" s="135" t="str">
        <f>VLOOKUP(A171,'NSCC Reject Reason Codes'!$A$3:$B$615,2,FALSE)</f>
        <v>Link by Parent invalid</v>
      </c>
    </row>
    <row r="172" spans="1:2" s="4" customFormat="1" ht="27" customHeight="1">
      <c r="A172" s="111">
        <v>224</v>
      </c>
      <c r="B172" s="135" t="str">
        <f>VLOOKUP(A172,'NSCC Reject Reason Codes'!$A$3:$B$615,2,FALSE)</f>
        <v>Link by Step Parent invalid</v>
      </c>
    </row>
    <row r="173" spans="1:2" s="4" customFormat="1" ht="27" customHeight="1">
      <c r="A173" s="111">
        <v>225</v>
      </c>
      <c r="B173" s="135" t="str">
        <f>VLOOKUP(A173,'NSCC Reject Reason Codes'!$A$3:$B$615,2,FALSE)</f>
        <v>Link by Legal Guardian invalid</v>
      </c>
    </row>
    <row r="174" spans="1:2" s="4" customFormat="1" ht="27" customHeight="1">
      <c r="A174" s="111">
        <v>226</v>
      </c>
      <c r="B174" s="135" t="str">
        <f>VLOOKUP(A174,'NSCC Reject Reason Codes'!$A$3:$B$615,2,FALSE)</f>
        <v>Link by Child invalid</v>
      </c>
    </row>
    <row r="175" spans="1:2" s="4" customFormat="1" ht="27" customHeight="1">
      <c r="A175" s="111">
        <v>227</v>
      </c>
      <c r="B175" s="135" t="str">
        <f>VLOOKUP(A175,'NSCC Reject Reason Codes'!$A$3:$B$615,2,FALSE)</f>
        <v>Child Maturation Age invalid</v>
      </c>
    </row>
    <row r="176" spans="1:2" s="4" customFormat="1" ht="27" customHeight="1">
      <c r="A176" s="111">
        <v>244</v>
      </c>
      <c r="B176" s="135" t="str">
        <f>VLOOKUP(A176,'NSCC Reject Reason Codes'!$A$3:$B$615,2,FALSE)</f>
        <v>Introducing Broker Dealer Firm Name/Registered Investment Advisor Firm Name  missing/invalid</v>
      </c>
    </row>
    <row r="177" spans="1:2" s="4" customFormat="1" ht="27" customHeight="1">
      <c r="A177" s="111">
        <v>245</v>
      </c>
      <c r="B177" s="135" t="str">
        <f>VLOOKUP(A177,'NSCC Reject Reason Codes'!$A$3:$B$615,2,FALSE)</f>
        <v xml:space="preserve">Account Representative/Advisor Name missing/invalid  </v>
      </c>
    </row>
    <row r="178" spans="1:2" s="4" customFormat="1" ht="27" customHeight="1">
      <c r="A178" s="111">
        <v>246</v>
      </c>
      <c r="B178" s="135" t="str">
        <f>VLOOKUP(A178,'NSCC Reject Reason Codes'!$A$3:$B$615,2,FALSE)</f>
        <v>Branch Address 1 length invalid</v>
      </c>
    </row>
    <row r="179" spans="1:2" s="4" customFormat="1" ht="27" customHeight="1">
      <c r="A179" s="111">
        <v>247</v>
      </c>
      <c r="B179" s="135" t="str">
        <f>VLOOKUP(A179,'NSCC Reject Reason Codes'!$A$3:$B$615,2,FALSE)</f>
        <v>Branch Address 2 length invalid</v>
      </c>
    </row>
    <row r="180" spans="1:2" s="4" customFormat="1" ht="27" customHeight="1">
      <c r="A180" s="111">
        <v>248</v>
      </c>
      <c r="B180" s="135" t="str">
        <f>VLOOKUP(A180,'NSCC Reject Reason Codes'!$A$3:$B$615,2,FALSE)</f>
        <v>Branch Address 3 length invalid</v>
      </c>
    </row>
    <row r="181" spans="1:2" s="4" customFormat="1" ht="27" customHeight="1">
      <c r="A181" s="111">
        <v>249</v>
      </c>
      <c r="B181" s="135" t="str">
        <f>VLOOKUP(A181,'NSCC Reject Reason Codes'!$A$3:$B$615,2,FALSE)</f>
        <v>Branch Address 4 length invalid</v>
      </c>
    </row>
    <row r="182" spans="1:2" s="4" customFormat="1" ht="27" customHeight="1">
      <c r="A182" s="111">
        <v>250</v>
      </c>
      <c r="B182" s="135" t="str">
        <f>VLOOKUP(A182,'NSCC Reject Reason Codes'!$A$3:$B$615,2,FALSE)</f>
        <v>Branch Address 5 length invalid</v>
      </c>
    </row>
    <row r="183" spans="1:2" s="4" customFormat="1" ht="27" customHeight="1">
      <c r="A183" s="111">
        <v>251</v>
      </c>
      <c r="B183" s="135" t="str">
        <f>VLOOKUP(A183,'NSCC Reject Reason Codes'!$A$3:$B$615,2,FALSE)</f>
        <v>Branch Address 6 length invalid</v>
      </c>
    </row>
    <row r="184" spans="1:2" s="4" customFormat="1" ht="27" customHeight="1">
      <c r="A184" s="111">
        <v>252</v>
      </c>
      <c r="B184" s="135" t="str">
        <f>VLOOKUP(A184,'NSCC Reject Reason Codes'!$A$3:$B$615,2,FALSE)</f>
        <v>Address of Record Line 2 length invalid</v>
      </c>
    </row>
    <row r="185" spans="1:2" s="4" customFormat="1" ht="27" customHeight="1">
      <c r="A185" s="111">
        <v>253</v>
      </c>
      <c r="B185" s="135" t="str">
        <f>VLOOKUP(A185,'NSCC Reject Reason Codes'!$A$3:$B$615,2,FALSE)</f>
        <v>Address of Record Line 3 length invalid</v>
      </c>
    </row>
    <row r="186" spans="1:2" s="4" customFormat="1" ht="27" customHeight="1">
      <c r="A186" s="111">
        <v>254</v>
      </c>
      <c r="B186" s="135" t="str">
        <f>VLOOKUP(A186,'NSCC Reject Reason Codes'!$A$3:$B$615,2,FALSE)</f>
        <v>Address of Record Line 4 length invalid</v>
      </c>
    </row>
    <row r="187" spans="1:2" s="4" customFormat="1" ht="27" customHeight="1">
      <c r="A187" s="111">
        <v>255</v>
      </c>
      <c r="B187" s="135" t="str">
        <f>VLOOKUP(A187,'NSCC Reject Reason Codes'!$A$3:$B$615,2,FALSE)</f>
        <v>Address of Record Line 5 length invalid</v>
      </c>
    </row>
    <row r="188" spans="1:2" s="4" customFormat="1" ht="27" customHeight="1">
      <c r="A188" s="111">
        <v>256</v>
      </c>
      <c r="B188" s="135" t="str">
        <f>VLOOKUP(A188,'NSCC Reject Reason Codes'!$A$3:$B$615,2,FALSE)</f>
        <v>Address of Record Line 6 length invalid</v>
      </c>
    </row>
    <row r="189" spans="1:2" s="4" customFormat="1" ht="27" customHeight="1">
      <c r="A189" s="111">
        <v>257</v>
      </c>
      <c r="B189" s="135" t="str">
        <f>VLOOKUP(A189,'NSCC Reject Reason Codes'!$A$3:$B$615,2,FALSE)</f>
        <v>Phone Number length invalid</v>
      </c>
    </row>
    <row r="190" spans="1:2" s="4" customFormat="1" ht="27" customHeight="1">
      <c r="A190" s="111">
        <v>257</v>
      </c>
      <c r="B190" s="135" t="str">
        <f>VLOOKUP(A190,'NSCC Reject Reason Codes'!$A$3:$B$615,2,FALSE)</f>
        <v>Phone Number length invalid</v>
      </c>
    </row>
    <row r="191" spans="1:2" s="4" customFormat="1" ht="27" customHeight="1">
      <c r="A191" s="111">
        <v>258</v>
      </c>
      <c r="B191" s="135" t="str">
        <f>VLOOKUP(A191,'NSCC Reject Reason Codes'!$A$3:$B$615,2,FALSE)</f>
        <v>Email Address length invalid</v>
      </c>
    </row>
    <row r="192" spans="1:2" s="4" customFormat="1" ht="27" customHeight="1">
      <c r="A192" s="111">
        <v>259</v>
      </c>
      <c r="B192" s="135" t="str">
        <f>VLOOKUP(A192,'NSCC Reject Reason Codes'!$A$3:$B$615,2,FALSE)</f>
        <v>Secondary Address Line 1 length invalid</v>
      </c>
    </row>
    <row r="193" spans="1:2" s="4" customFormat="1" ht="27" customHeight="1">
      <c r="A193" s="111">
        <v>260</v>
      </c>
      <c r="B193" s="135" t="str">
        <f>VLOOKUP(A193,'NSCC Reject Reason Codes'!$A$3:$B$615,2,FALSE)</f>
        <v>Secondary Address Line 2 length invalid</v>
      </c>
    </row>
    <row r="194" spans="1:2" s="4" customFormat="1" ht="27" customHeight="1">
      <c r="A194" s="111">
        <v>261</v>
      </c>
      <c r="B194" s="135" t="str">
        <f>VLOOKUP(A194,'NSCC Reject Reason Codes'!$A$3:$B$615,2,FALSE)</f>
        <v>Secondary Address Line 3 length invalid</v>
      </c>
    </row>
    <row r="195" spans="1:2" s="4" customFormat="1" ht="27" customHeight="1">
      <c r="A195" s="111">
        <v>262</v>
      </c>
      <c r="B195" s="135" t="str">
        <f>VLOOKUP(A195,'NSCC Reject Reason Codes'!$A$3:$B$615,2,FALSE)</f>
        <v>Secondary Address Line 4 length invalid</v>
      </c>
    </row>
    <row r="196" spans="1:2" s="4" customFormat="1" ht="27" customHeight="1">
      <c r="A196" s="111">
        <v>263</v>
      </c>
      <c r="B196" s="135" t="str">
        <f>VLOOKUP(A196,'NSCC Reject Reason Codes'!$A$3:$B$615,2,FALSE)</f>
        <v>Secondary Address Line 5 length invalid</v>
      </c>
    </row>
    <row r="197" spans="1:2" s="4" customFormat="1" ht="27" customHeight="1">
      <c r="A197" s="111">
        <v>264</v>
      </c>
      <c r="B197" s="135" t="str">
        <f>VLOOKUP(A197,'NSCC Reject Reason Codes'!$A$3:$B$615,2,FALSE)</f>
        <v>Secondary Address Line 6 length invalid</v>
      </c>
    </row>
    <row r="198" spans="1:2" s="4" customFormat="1" ht="27" customHeight="1">
      <c r="A198" s="111">
        <v>265</v>
      </c>
      <c r="B198" s="135" t="str">
        <f>VLOOKUP(A198,'NSCC Reject Reason Codes'!$A$3:$B$615,2,FALSE)</f>
        <v>Secondary Address Zip length invalid</v>
      </c>
    </row>
    <row r="199" spans="1:2" s="4" customFormat="1" ht="27" customHeight="1">
      <c r="A199" s="111">
        <v>266</v>
      </c>
      <c r="B199" s="135" t="str">
        <f>VLOOKUP(A199,'NSCC Reject Reason Codes'!$A$3:$B$615,2,FALSE)</f>
        <v>Secondary Address Country length invalid</v>
      </c>
    </row>
    <row r="200" spans="1:2" s="4" customFormat="1" ht="27" customHeight="1">
      <c r="A200" s="111">
        <v>267</v>
      </c>
      <c r="B200" s="135" t="str">
        <f>VLOOKUP(A200,'NSCC Reject Reason Codes'!$A$3:$B$615,2,FALSE)</f>
        <v>Secondary Address Phone Number length invalid</v>
      </c>
    </row>
    <row r="201" spans="1:2" s="4" customFormat="1" ht="27" customHeight="1">
      <c r="A201" s="111">
        <v>268</v>
      </c>
      <c r="B201" s="135" t="str">
        <f>VLOOKUP(A201,'NSCC Reject Reason Codes'!$A$3:$B$615,2,FALSE)</f>
        <v>Secondary Email Address length invalid</v>
      </c>
    </row>
    <row r="202" spans="1:2" s="4" customFormat="1" ht="27" customHeight="1">
      <c r="A202" s="111">
        <v>269</v>
      </c>
      <c r="B202" s="135" t="str">
        <f>VLOOKUP(A202,'NSCC Reject Reason Codes'!$A$3:$B$615,2,FALSE)</f>
        <v>W8 Override Country Code length invalid</v>
      </c>
    </row>
    <row r="203" spans="1:2" s="4" customFormat="1" ht="27" customHeight="1">
      <c r="A203" s="111">
        <v>270</v>
      </c>
      <c r="B203" s="135" t="str">
        <f>VLOOKUP(A203,'NSCC Reject Reason Codes'!$A$3:$B$615,2,FALSE)</f>
        <v>Side Letter Reference Number invalid</v>
      </c>
    </row>
    <row r="204" spans="1:2" s="4" customFormat="1" ht="27" customHeight="1">
      <c r="A204" s="111">
        <v>271</v>
      </c>
      <c r="B204" s="135" t="str">
        <f>VLOOKUP(A204,'NSCC Reject Reason Codes'!$A$3:$B$615,2,FALSE)</f>
        <v>LOI Number invalid</v>
      </c>
    </row>
    <row r="205" spans="1:2" s="4" customFormat="1" ht="27" customHeight="1">
      <c r="A205" s="111">
        <v>284</v>
      </c>
      <c r="B205" s="135" t="str">
        <f>VLOOKUP(A205,'NSCC Reject Reason Codes'!$A$3:$B$615,2,FALSE)</f>
        <v xml:space="preserve">Beneficiary SSN invalid  </v>
      </c>
    </row>
    <row r="206" spans="1:2" s="4" customFormat="1" ht="27" customHeight="1">
      <c r="A206" s="111">
        <v>302</v>
      </c>
      <c r="B206" s="135" t="str">
        <f>VLOOKUP(A206,'NSCC Reject Reason Codes'!$A$3:$B$615,2,FALSE)</f>
        <v xml:space="preserve">Documentation Description missing/invalid  </v>
      </c>
    </row>
    <row r="207" spans="1:2" s="4" customFormat="1" ht="27" customHeight="1">
      <c r="A207" s="111">
        <v>307</v>
      </c>
      <c r="B207" s="135" t="str">
        <f>VLOOKUP(A207,'NSCC Reject Reason Codes'!$A$3:$B$615,2,FALSE)</f>
        <v xml:space="preserve">Series missing/invalid  </v>
      </c>
    </row>
    <row r="208" spans="1:2" s="4" customFormat="1" ht="27" customHeight="1">
      <c r="A208" s="111">
        <v>308</v>
      </c>
      <c r="B208" s="135" t="str">
        <f>VLOOKUP(A208,'NSCC Reject Reason Codes'!$A$3:$B$615,2,FALSE)</f>
        <v>Series Roll Up Date missing/invalid</v>
      </c>
    </row>
    <row r="209" spans="1:2" s="4" customFormat="1" ht="27" customHeight="1">
      <c r="A209" s="111">
        <v>309</v>
      </c>
      <c r="B209" s="135" t="str">
        <f>VLOOKUP(A209,'NSCC Reject Reason Codes'!$A$3:$B$615,2,FALSE)</f>
        <v>Custodian Account Number missing/invalid</v>
      </c>
    </row>
    <row r="210" spans="1:2" s="4" customFormat="1" ht="27" customHeight="1">
      <c r="A210" s="111">
        <v>310</v>
      </c>
      <c r="B210" s="135" t="str">
        <f>VLOOKUP(A210,'NSCC Reject Reason Codes'!$A$3:$B$615,2,FALSE)</f>
        <v>Performance Fee Payout Date missing/invalid</v>
      </c>
    </row>
    <row r="211" spans="1:2" s="4" customFormat="1" ht="27" customHeight="1">
      <c r="A211" s="111">
        <v>313</v>
      </c>
      <c r="B211" s="135" t="str">
        <f>VLOOKUP(A211,'NSCC Reject Reason Codes'!$A$3:$B$615,2,FALSE)</f>
        <v xml:space="preserve">Security Class invalid </v>
      </c>
    </row>
    <row r="212" spans="1:2" s="4" customFormat="1" ht="27" customHeight="1">
      <c r="A212" s="111">
        <v>314</v>
      </c>
      <c r="B212" s="135" t="str">
        <f>VLOOKUP(A212,'NSCC Reject Reason Codes'!$A$3:$B$615,2,FALSE)</f>
        <v>Ownership Structure missing/invalid</v>
      </c>
    </row>
    <row r="213" spans="1:2" s="4" customFormat="1" ht="27" customHeight="1">
      <c r="A213" s="111">
        <v>315</v>
      </c>
      <c r="B213" s="135" t="str">
        <f>VLOOKUP(A213,'NSCC Reject Reason Codes'!$A$3:$B$615,2,FALSE)</f>
        <v>Strategy invalid</v>
      </c>
    </row>
    <row r="214" spans="1:2" s="4" customFormat="1" ht="27" customHeight="1">
      <c r="A214" s="111">
        <v>316</v>
      </c>
      <c r="B214" s="135" t="str">
        <f>VLOOKUP(A214,'NSCC Reject Reason Codes'!$A$3:$B$615,2,FALSE)</f>
        <v>NAV Eligible Indicator invalid</v>
      </c>
    </row>
    <row r="215" spans="1:2" s="4" customFormat="1" ht="27" customHeight="1">
      <c r="A215" s="111">
        <v>317</v>
      </c>
      <c r="B215" s="135" t="str">
        <f>VLOOKUP(A215,'NSCC Reject Reason Codes'!$A$3:$B$615,2,FALSE)</f>
        <v xml:space="preserve">No Lien Acknowledgment missing/invalid  </v>
      </c>
    </row>
    <row r="216" spans="1:2" s="4" customFormat="1" ht="27" customHeight="1">
      <c r="A216" s="111">
        <v>318</v>
      </c>
      <c r="B216" s="135" t="str">
        <f>VLOOKUP(A216,'NSCC Reject Reason Codes'!$A$3:$B$615,2,FALSE)</f>
        <v>Subject to Lock-Up invalid</v>
      </c>
    </row>
    <row r="217" spans="1:2" s="4" customFormat="1" ht="27" customHeight="1">
      <c r="A217" s="111">
        <v>319</v>
      </c>
      <c r="B217" s="135" t="str">
        <f>VLOOKUP(A217,'NSCC Reject Reason Codes'!$A$3:$B$615,2,FALSE)</f>
        <v>Lock-up Time Period in # of Days invalid</v>
      </c>
    </row>
    <row r="218" spans="1:2" s="4" customFormat="1" ht="27" customHeight="1">
      <c r="A218" s="111">
        <v>320</v>
      </c>
      <c r="B218" s="135" t="str">
        <f>VLOOKUP(A218,'NSCC Reject Reason Codes'!$A$3:$B$615,2,FALSE)</f>
        <v>Series Eligible missing/ invalid</v>
      </c>
    </row>
    <row r="219" spans="1:2" s="4" customFormat="1" ht="27" customHeight="1">
      <c r="A219" s="111">
        <v>321</v>
      </c>
      <c r="B219" s="135" t="str">
        <f>VLOOKUP(A219,'NSCC Reject Reason Codes'!$A$3:$B$615,2,FALSE)</f>
        <v>Performance Fee missing/invalid</v>
      </c>
    </row>
    <row r="220" spans="1:2" s="4" customFormat="1" ht="27" customHeight="1">
      <c r="A220" s="111">
        <v>322</v>
      </c>
      <c r="B220" s="135" t="str">
        <f>VLOOKUP(A220,'NSCC Reject Reason Codes'!$A$3:$B$615,2,FALSE)</f>
        <v>Redemption Fee missing/invalid</v>
      </c>
    </row>
    <row r="221" spans="1:2" s="4" customFormat="1" ht="27" customHeight="1">
      <c r="A221" s="111">
        <v>323</v>
      </c>
      <c r="B221" s="135" t="str">
        <f>VLOOKUP(A221,'NSCC Reject Reason Codes'!$A$3:$B$615,2,FALSE)</f>
        <v>Highwater Mark missing/invalid</v>
      </c>
    </row>
    <row r="222" spans="1:2" s="4" customFormat="1" ht="27" customHeight="1">
      <c r="A222" s="111">
        <v>324</v>
      </c>
      <c r="B222" s="135" t="str">
        <f>VLOOKUP(A222,'NSCC Reject Reason Codes'!$A$3:$B$615,2,FALSE)</f>
        <v>Hurdle Rate missing/invalid</v>
      </c>
    </row>
    <row r="223" spans="1:2" s="4" customFormat="1" ht="27" customHeight="1">
      <c r="A223" s="111">
        <v>325</v>
      </c>
      <c r="B223" s="135" t="str">
        <f>VLOOKUP(A223,'NSCC Reject Reason Codes'!$A$3:$B$615,2,FALSE)</f>
        <v>Carve Out missing/invalid</v>
      </c>
    </row>
    <row r="224" spans="1:2" s="4" customFormat="1" ht="27" customHeight="1">
      <c r="A224" s="111">
        <v>326</v>
      </c>
      <c r="B224" s="135" t="str">
        <f>VLOOKUP(A224,'NSCC Reject Reason Codes'!$A$3:$B$615,2,FALSE)</f>
        <v>Clawback Provision missing/invalid</v>
      </c>
    </row>
    <row r="225" spans="1:2" s="4" customFormat="1" ht="27" customHeight="1">
      <c r="A225" s="111">
        <v>327</v>
      </c>
      <c r="B225" s="135" t="str">
        <f>VLOOKUP(A225,'NSCC Reject Reason Codes'!$A$3:$B$615,2,FALSE)</f>
        <v>Sidepocket Minimum missing/invalid</v>
      </c>
    </row>
    <row r="226" spans="1:2" s="4" customFormat="1" ht="27" customHeight="1">
      <c r="A226" s="111">
        <v>328</v>
      </c>
      <c r="B226" s="135" t="str">
        <f>VLOOKUP(A226,'NSCC Reject Reason Codes'!$A$3:$B$615,2,FALSE)</f>
        <v>Sidepocket Maximum missing/invalid</v>
      </c>
    </row>
    <row r="227" spans="1:2" s="4" customFormat="1" ht="27" customHeight="1">
      <c r="A227" s="111">
        <v>329</v>
      </c>
      <c r="B227" s="135" t="str">
        <f>VLOOKUP(A227,'NSCC Reject Reason Codes'!$A$3:$B$615,2,FALSE)</f>
        <v>Gate Provision missing/invalid</v>
      </c>
    </row>
    <row r="228" spans="1:2" s="4" customFormat="1" ht="27" customHeight="1">
      <c r="A228" s="111">
        <v>330</v>
      </c>
      <c r="B228" s="135" t="str">
        <f>VLOOKUP(A228,'NSCC Reject Reason Codes'!$A$3:$B$615,2,FALSE)</f>
        <v>Management Fee missing/invalid</v>
      </c>
    </row>
    <row r="229" spans="1:2" s="4" customFormat="1" ht="27" customHeight="1">
      <c r="A229" s="111">
        <v>331</v>
      </c>
      <c r="B229" s="135" t="str">
        <f>VLOOKUP(A229,'NSCC Reject Reason Codes'!$A$3:$B$615,2,FALSE)</f>
        <v>Administration Fee missing/invalid</v>
      </c>
    </row>
    <row r="230" spans="1:2" s="4" customFormat="1" ht="27" customHeight="1">
      <c r="A230" s="111">
        <v>333</v>
      </c>
      <c r="B230" s="135" t="str">
        <f>VLOOKUP(A230,'NSCC Reject Reason Codes'!$A$3:$B$615,2,FALSE)</f>
        <v>Eligible Account Type missing/invalid</v>
      </c>
    </row>
    <row r="231" spans="1:2" s="4" customFormat="1" ht="27" customHeight="1">
      <c r="A231" s="111">
        <v>334</v>
      </c>
      <c r="B231" s="135" t="str">
        <f>VLOOKUP(A231,'NSCC Reject Reason Codes'!$A$3:$B$615,2,FALSE)</f>
        <v>Countries Where Fund is Registered missing/invalid</v>
      </c>
    </row>
    <row r="232" spans="1:2" s="4" customFormat="1" ht="27" customHeight="1">
      <c r="A232" s="111">
        <v>335</v>
      </c>
      <c r="B232" s="135" t="str">
        <f>VLOOKUP(A232,'NSCC Reject Reason Codes'!$A$3:$B$615,2,FALSE)</f>
        <v>Firm CRD Number missing/invalid</v>
      </c>
    </row>
    <row r="233" spans="1:2" s="4" customFormat="1" ht="27" customHeight="1">
      <c r="A233" s="111">
        <v>336</v>
      </c>
      <c r="B233" s="135" t="str">
        <f>VLOOKUP(A233,'NSCC Reject Reason Codes'!$A$3:$B$615,2,FALSE)</f>
        <v>Series From missing/invalid</v>
      </c>
    </row>
    <row r="234" spans="1:2" s="4" customFormat="1" ht="27" customHeight="1">
      <c r="A234" s="111">
        <v>337</v>
      </c>
      <c r="B234" s="135" t="str">
        <f>VLOOKUP(A234,'NSCC Reject Reason Codes'!$A$3:$B$615,2,FALSE)</f>
        <v>Series To missing/invalid</v>
      </c>
    </row>
    <row r="235" spans="1:2" s="4" customFormat="1" ht="27" customHeight="1">
      <c r="A235" s="111">
        <v>338</v>
      </c>
      <c r="B235" s="135" t="str">
        <f>VLOOKUP(A235,'NSCC Reject Reason Codes'!$A$3:$B$615,2,FALSE)</f>
        <v>Lock Up Start Date missing/invalid</v>
      </c>
    </row>
    <row r="236" spans="1:2" s="4" customFormat="1" ht="27" customHeight="1">
      <c r="A236" s="111">
        <v>339</v>
      </c>
      <c r="B236" s="135" t="str">
        <f>VLOOKUP(A236,'NSCC Reject Reason Codes'!$A$3:$B$615,2,FALSE)</f>
        <v>Lock Up End Date missing/invalid</v>
      </c>
    </row>
    <row r="237" spans="1:2" s="4" customFormat="1" ht="27" customHeight="1">
      <c r="A237" s="111">
        <v>340</v>
      </c>
      <c r="B237" s="135" t="str">
        <f>VLOOKUP(A237,'NSCC Reject Reason Codes'!$A$3:$B$615,2,FALSE)</f>
        <v>Sub-Type Eligible Indicator invalid</v>
      </c>
    </row>
    <row r="238" spans="1:2" s="4" customFormat="1" ht="27" customHeight="1">
      <c r="A238" s="111">
        <v>342</v>
      </c>
      <c r="B238" s="135" t="str">
        <f>VLOOKUP(A238,'NSCC Reject Reason Codes'!$A$3:$B$615,2,FALSE)</f>
        <v>Payment Status Indicator missing/invalid</v>
      </c>
    </row>
    <row r="239" spans="1:2" s="4" customFormat="1" ht="27" customHeight="1">
      <c r="A239" s="111">
        <v>343</v>
      </c>
      <c r="B239" s="135" t="str">
        <f>VLOOKUP(A239,'NSCC Reject Reason Codes'!$A$3:$B$615,2,FALSE)</f>
        <v xml:space="preserve">Sidepocket ID invalid </v>
      </c>
    </row>
    <row r="240" spans="1:2" s="4" customFormat="1" ht="27" customHeight="1">
      <c r="A240" s="111">
        <v>344</v>
      </c>
      <c r="B240" s="135" t="str">
        <f>VLOOKUP(A240,'NSCC Reject Reason Codes'!$A$3:$B$615,2,FALSE)</f>
        <v xml:space="preserve">NAV invalid </v>
      </c>
    </row>
    <row r="241" spans="1:2" s="4" customFormat="1" ht="27" customHeight="1">
      <c r="A241" s="111">
        <v>345</v>
      </c>
      <c r="B241" s="135" t="str">
        <f>VLOOKUP(A241,'NSCC Reject Reason Codes'!$A$3:$B$615,2,FALSE)</f>
        <v xml:space="preserve">YTD Performance invalid </v>
      </c>
    </row>
    <row r="242" spans="1:2" s="4" customFormat="1" ht="27" customHeight="1">
      <c r="A242" s="111">
        <v>346</v>
      </c>
      <c r="B242" s="135" t="str">
        <f>VLOOKUP(A242,'NSCC Reject Reason Codes'!$A$3:$B$615,2,FALSE)</f>
        <v xml:space="preserve">Share Class invalid </v>
      </c>
    </row>
    <row r="243" spans="1:2" s="4" customFormat="1" ht="27" customHeight="1">
      <c r="A243" s="111">
        <v>347</v>
      </c>
      <c r="B243" s="135" t="str">
        <f>VLOOKUP(A243,'NSCC Reject Reason Codes'!$A$3:$B$615,2,FALSE)</f>
        <v xml:space="preserve">Invested Value invalid </v>
      </c>
    </row>
    <row r="244" spans="1:2" s="4" customFormat="1" ht="27" customHeight="1">
      <c r="A244" s="111">
        <v>348</v>
      </c>
      <c r="B244" s="135" t="str">
        <f>VLOOKUP(A244,'NSCC Reject Reason Codes'!$A$3:$B$615,2,FALSE)</f>
        <v>Fund Sub-Type missing/invalid</v>
      </c>
    </row>
    <row r="245" spans="1:2" s="4" customFormat="1" ht="27" customHeight="1">
      <c r="A245" s="111">
        <v>349</v>
      </c>
      <c r="B245" s="135" t="str">
        <f>VLOOKUP(A245,'NSCC Reject Reason Codes'!$A$3:$B$615,2,FALSE)</f>
        <v>Dividend Payment Indicator invalid</v>
      </c>
    </row>
    <row r="246" spans="1:2" s="4" customFormat="1" ht="27" customHeight="1">
      <c r="A246" s="111">
        <v>350</v>
      </c>
      <c r="B246" s="135" t="str">
        <f>VLOOKUP(A246,'NSCC Reject Reason Codes'!$A$3:$B$615,2,FALSE)</f>
        <v>Segregated Portfolio Company invalid</v>
      </c>
    </row>
    <row r="247" spans="1:2" s="4" customFormat="1" ht="27" customHeight="1">
      <c r="A247" s="111">
        <v>351</v>
      </c>
      <c r="B247" s="135" t="str">
        <f>VLOOKUP(A247,'NSCC Reject Reason Codes'!$A$3:$B$615,2,FALSE)</f>
        <v>Hurdle Rate Indicator invalid</v>
      </c>
    </row>
    <row r="248" spans="1:2" s="4" customFormat="1" ht="27" customHeight="1">
      <c r="A248" s="111">
        <v>352</v>
      </c>
      <c r="B248" s="135" t="str">
        <f>VLOOKUP(A248,'NSCC Reject Reason Codes'!$A$3:$B$615,2,FALSE)</f>
        <v>Domiciled invalid</v>
      </c>
    </row>
    <row r="249" spans="1:2" s="4" customFormat="1" ht="27" customHeight="1">
      <c r="A249" s="111">
        <v>353</v>
      </c>
      <c r="B249" s="135" t="str">
        <f>VLOOKUP(A249,'NSCC Reject Reason Codes'!$A$3:$B$615,2,FALSE)</f>
        <v>Exchange Listing invalid</v>
      </c>
    </row>
    <row r="250" spans="1:2" s="4" customFormat="1" ht="27" customHeight="1">
      <c r="A250" s="111">
        <v>354</v>
      </c>
      <c r="B250" s="135" t="str">
        <f>VLOOKUP(A250,'NSCC Reject Reason Codes'!$A$3:$B$615,2,FALSE)</f>
        <v xml:space="preserve">Exchange Name invalid </v>
      </c>
    </row>
    <row r="251" spans="1:2" s="4" customFormat="1" ht="27" customHeight="1">
      <c r="A251" s="111">
        <v>355</v>
      </c>
      <c r="B251" s="135" t="str">
        <f>VLOOKUP(A251,'NSCC Reject Reason Codes'!$A$3:$B$615,2,FALSE)</f>
        <v>Inception Date invalid</v>
      </c>
    </row>
    <row r="252" spans="1:2" s="4" customFormat="1" ht="27" customHeight="1">
      <c r="A252" s="111">
        <v>356</v>
      </c>
      <c r="B252" s="135" t="str">
        <f>VLOOKUP(A252,'NSCC Reject Reason Codes'!$A$3:$B$615,2,FALSE)</f>
        <v>YTD Return invalid</v>
      </c>
    </row>
    <row r="253" spans="1:2" s="4" customFormat="1" ht="27" customHeight="1">
      <c r="A253" s="111">
        <v>357</v>
      </c>
      <c r="B253" s="135" t="str">
        <f>VLOOKUP(A253,'NSCC Reject Reason Codes'!$A$3:$B$615,2,FALSE)</f>
        <v xml:space="preserve">YTD Return Positive/Negative Indicator invalid </v>
      </c>
    </row>
    <row r="254" spans="1:2" s="4" customFormat="1" ht="27" customHeight="1">
      <c r="A254" s="111">
        <v>358</v>
      </c>
      <c r="B254" s="135" t="str">
        <f>VLOOKUP(A254,'NSCC Reject Reason Codes'!$A$3:$B$615,2,FALSE)</f>
        <v>VAR(95%) invalid</v>
      </c>
    </row>
    <row r="255" spans="1:2" s="4" customFormat="1" ht="27" customHeight="1">
      <c r="A255" s="111">
        <v>359</v>
      </c>
      <c r="B255" s="135" t="str">
        <f>VLOOKUP(A255,'NSCC Reject Reason Codes'!$A$3:$B$615,2,FALSE)</f>
        <v xml:space="preserve">VAR Positive/Negative Indicator invalid </v>
      </c>
    </row>
    <row r="256" spans="1:2" s="4" customFormat="1" ht="27" customHeight="1">
      <c r="A256" s="111">
        <v>360</v>
      </c>
      <c r="B256" s="135" t="str">
        <f>VLOOKUP(A256,'NSCC Reject Reason Codes'!$A$3:$B$615,2,FALSE)</f>
        <v>Sharpe Ratio invalid</v>
      </c>
    </row>
    <row r="257" spans="1:2" s="4" customFormat="1" ht="27" customHeight="1">
      <c r="A257" s="111">
        <v>361</v>
      </c>
      <c r="B257" s="135" t="str">
        <f>VLOOKUP(A257,'NSCC Reject Reason Codes'!$A$3:$B$615,2,FALSE)</f>
        <v xml:space="preserve">Sharpe Ratio Positive/Negative Indicator invalid </v>
      </c>
    </row>
    <row r="258" spans="1:2" s="4" customFormat="1" ht="27" customHeight="1">
      <c r="A258" s="111">
        <v>362</v>
      </c>
      <c r="B258" s="135" t="str">
        <f>VLOOKUP(A258,'NSCC Reject Reason Codes'!$A$3:$B$615,2,FALSE)</f>
        <v>Sortino Ratio invalid</v>
      </c>
    </row>
    <row r="259" spans="1:2" s="4" customFormat="1" ht="27" customHeight="1">
      <c r="A259" s="111">
        <v>363</v>
      </c>
      <c r="B259" s="135" t="str">
        <f>VLOOKUP(A259,'NSCC Reject Reason Codes'!$A$3:$B$615,2,FALSE)</f>
        <v xml:space="preserve">Sortino Ratio Positive/Negative Indicator invalid </v>
      </c>
    </row>
    <row r="260" spans="1:2" s="4" customFormat="1" ht="27" customHeight="1">
      <c r="A260" s="111">
        <v>364</v>
      </c>
      <c r="B260" s="135" t="str">
        <f>VLOOKUP(A260,'NSCC Reject Reason Codes'!$A$3:$B$615,2,FALSE)</f>
        <v>YTD Performance Positive/Negative Indicator invalid</v>
      </c>
    </row>
    <row r="261" spans="1:2" s="4" customFormat="1" ht="27" customHeight="1">
      <c r="A261" s="111">
        <v>365</v>
      </c>
      <c r="B261" s="135" t="str">
        <f>VLOOKUP(A261,'NSCC Reject Reason Codes'!$A$3:$B$615,2,FALSE)</f>
        <v>Related Parent NSCC Security Issue Number missing/invalid</v>
      </c>
    </row>
    <row r="262" spans="1:2" s="4" customFormat="1" ht="27" customHeight="1">
      <c r="A262" s="111">
        <v>366</v>
      </c>
      <c r="B262" s="135" t="str">
        <f>VLOOKUP(A262,'NSCC Reject Reason Codes'!$A$3:$B$615,2,FALSE)</f>
        <v xml:space="preserve">Related Control Number missing/invalid </v>
      </c>
    </row>
    <row r="263" spans="1:2" s="4" customFormat="1" ht="27" customHeight="1">
      <c r="A263" s="111">
        <v>371</v>
      </c>
      <c r="B263" s="135" t="str">
        <f>VLOOKUP(A263,'NSCC Reject Reason Codes'!$A$3:$B$615,2,FALSE)</f>
        <v>Transfer To/From Account Number missing/invalid</v>
      </c>
    </row>
    <row r="264" spans="1:2" s="4" customFormat="1" ht="27" customHeight="1">
      <c r="A264" s="111">
        <v>376</v>
      </c>
      <c r="B264" s="135" t="str">
        <f>VLOOKUP(A264,'NSCC Reject Reason Codes'!$A$3:$B$615,2,FALSE)</f>
        <v>Share Debit/Credit Indicator missing/invalid</v>
      </c>
    </row>
    <row r="265" spans="1:2" s="4" customFormat="1" ht="27" customHeight="1">
      <c r="A265" s="111">
        <v>377</v>
      </c>
      <c r="B265" s="135" t="str">
        <f>VLOOKUP(A265,'NSCC Reject Reason Codes'!$A$3:$B$615,2,FALSE)</f>
        <v xml:space="preserve">Upfront Commission Percentage missing/invalid  </v>
      </c>
    </row>
    <row r="266" spans="1:2" s="4" customFormat="1" ht="27" customHeight="1">
      <c r="A266" s="111">
        <v>378</v>
      </c>
      <c r="B266" s="135" t="str">
        <f>VLOOKUP(A266,'NSCC Reject Reason Codes'!$A$3:$B$615,2,FALSE)</f>
        <v xml:space="preserve">Total Commitment  Amount missing/invalid  </v>
      </c>
    </row>
    <row r="267" spans="1:2" s="4" customFormat="1" ht="27" customHeight="1">
      <c r="A267" s="111">
        <v>379</v>
      </c>
      <c r="B267" s="135" t="str">
        <f>VLOOKUP(A267,'NSCC Reject Reason Codes'!$A$3:$B$615,2,FALSE)</f>
        <v xml:space="preserve">Month to Date Return invalid  </v>
      </c>
    </row>
    <row r="268" spans="1:2" s="4" customFormat="1" ht="27" customHeight="1">
      <c r="A268" s="111">
        <v>380</v>
      </c>
      <c r="B268" s="135" t="str">
        <f>VLOOKUP(A268,'NSCC Reject Reason Codes'!$A$3:$B$615,2,FALSE)</f>
        <v xml:space="preserve">Month to Date Return Indicator invalid  </v>
      </c>
    </row>
    <row r="269" spans="1:2" s="4" customFormat="1" ht="27" customHeight="1">
      <c r="A269" s="111">
        <v>381</v>
      </c>
      <c r="B269" s="135" t="str">
        <f>VLOOKUP(A269,'NSCC Reject Reason Codes'!$A$3:$B$615,2,FALSE)</f>
        <v xml:space="preserve">Quarter to Date Return invalid  </v>
      </c>
    </row>
    <row r="270" spans="1:2" s="4" customFormat="1" ht="27" customHeight="1">
      <c r="A270" s="111">
        <v>382</v>
      </c>
      <c r="B270" s="135" t="str">
        <f>VLOOKUP(A270,'NSCC Reject Reason Codes'!$A$3:$B$615,2,FALSE)</f>
        <v xml:space="preserve">Quarter to Date Return Indicator invalid  </v>
      </c>
    </row>
    <row r="271" spans="1:2" s="4" customFormat="1" ht="27" customHeight="1">
      <c r="A271" s="111">
        <v>383</v>
      </c>
      <c r="B271" s="135" t="str">
        <f>VLOOKUP(A271,'NSCC Reject Reason Codes'!$A$3:$B$615,2,FALSE)</f>
        <v>Return since Inception invalid</v>
      </c>
    </row>
    <row r="272" spans="1:2" s="4" customFormat="1" ht="27" customHeight="1">
      <c r="A272" s="111">
        <v>384</v>
      </c>
      <c r="B272" s="135" t="str">
        <f>VLOOKUP(A272,'NSCC Reject Reason Codes'!$A$3:$B$615,2,FALSE)</f>
        <v>Return since Inception Indicator invalid</v>
      </c>
    </row>
    <row r="273" spans="1:2" s="4" customFormat="1" ht="27" customHeight="1">
      <c r="A273" s="111">
        <v>385</v>
      </c>
      <c r="B273" s="135" t="str">
        <f>VLOOKUP(A273,'NSCC Reject Reason Codes'!$A$3:$B$615,2,FALSE)</f>
        <v>Share Lot Identifier 1 invalid</v>
      </c>
    </row>
    <row r="274" spans="1:2" s="4" customFormat="1" ht="27" customHeight="1">
      <c r="A274" s="111">
        <v>386</v>
      </c>
      <c r="B274" s="135" t="str">
        <f>VLOOKUP(A274,'NSCC Reject Reason Codes'!$A$3:$B$615,2,FALSE)</f>
        <v>Share Lot Identifier 2 invalid</v>
      </c>
    </row>
    <row r="275" spans="1:2" s="4" customFormat="1" ht="27" customHeight="1">
      <c r="A275" s="111">
        <v>387</v>
      </c>
      <c r="B275" s="135" t="str">
        <f>VLOOKUP(A275,'NSCC Reject Reason Codes'!$A$3:$B$615,2,FALSE)</f>
        <v>Share Lot Identifier 3 invalid</v>
      </c>
    </row>
    <row r="276" spans="1:2" s="4" customFormat="1" ht="27" customHeight="1">
      <c r="A276" s="111">
        <v>388</v>
      </c>
      <c r="B276" s="135" t="str">
        <f>VLOOKUP(A276,'NSCC Reject Reason Codes'!$A$3:$B$615,2,FALSE)</f>
        <v>Share Lot Identifier 4 invalid</v>
      </c>
    </row>
    <row r="277" spans="1:2" s="4" customFormat="1" ht="27" customHeight="1">
      <c r="A277" s="111">
        <v>389</v>
      </c>
      <c r="B277" s="135" t="str">
        <f>VLOOKUP(A277,'NSCC Reject Reason Codes'!$A$3:$B$615,2,FALSE)</f>
        <v>Share Lot Identifier 5 invalid</v>
      </c>
    </row>
    <row r="278" spans="1:2" s="4" customFormat="1" ht="27" customHeight="1">
      <c r="A278" s="111">
        <v>394</v>
      </c>
      <c r="B278" s="135" t="str">
        <f>VLOOKUP(A278,'NSCC Reject Reason Codes'!$A$3:$B$615,2,FALSE)</f>
        <v xml:space="preserve">Equalization Amount  missing/invalid  </v>
      </c>
    </row>
    <row r="279" spans="1:2" s="4" customFormat="1" ht="27" customHeight="1">
      <c r="A279" s="111">
        <v>395</v>
      </c>
      <c r="B279" s="135" t="str">
        <f>VLOOKUP(A279,'NSCC Reject Reason Codes'!$A$3:$B$615,2,FALSE)</f>
        <v xml:space="preserve">Equalization Percentage missing/invalid    </v>
      </c>
    </row>
    <row r="280" spans="1:2" s="4" customFormat="1" ht="27" customHeight="1">
      <c r="A280" s="111">
        <v>396</v>
      </c>
      <c r="B280" s="135" t="str">
        <f>VLOOKUP(A280,'NSCC Reject Reason Codes'!$A$3:$B$615,2,FALSE)</f>
        <v>Equalization Debit/Credit Indicator</v>
      </c>
    </row>
    <row r="281" spans="1:2" s="4" customFormat="1" ht="27" customHeight="1">
      <c r="A281" s="111">
        <v>397</v>
      </c>
      <c r="B281" s="135" t="str">
        <f>VLOOKUP(A281,'NSCC Reject Reason Codes'!$A$3:$B$615,2,FALSE)</f>
        <v xml:space="preserve">Erisa Eligible Indicator missing/invalid  </v>
      </c>
    </row>
    <row r="282" spans="1:2" s="4" customFormat="1" ht="27" customHeight="1">
      <c r="A282" s="111">
        <v>398</v>
      </c>
      <c r="B282" s="135" t="str">
        <f>VLOOKUP(A282,'NSCC Reject Reason Codes'!$A$3:$B$615,2,FALSE)</f>
        <v xml:space="preserve">Erisa Percentage missing/invalid  </v>
      </c>
    </row>
    <row r="283" spans="1:2" s="4" customFormat="1" ht="27" customHeight="1">
      <c r="A283" s="111">
        <v>399</v>
      </c>
      <c r="B283" s="135" t="str">
        <f>VLOOKUP(A283,'NSCC Reject Reason Codes'!$A$3:$B$615,2,FALSE)</f>
        <v xml:space="preserve">Erisa Pre-certified missing/invalid  </v>
      </c>
    </row>
    <row r="284" spans="1:2" s="4" customFormat="1" ht="27" customHeight="1">
      <c r="A284" s="111">
        <v>408</v>
      </c>
      <c r="B284" s="135" t="str">
        <f>VLOOKUP(A284,'NSCC Reject Reason Codes'!$A$3:$B$615,2,FALSE)</f>
        <v xml:space="preserve">Fulfilled Commitment Amount missing/invalid  </v>
      </c>
    </row>
    <row r="285" spans="1:2" s="4" customFormat="1" ht="27" customHeight="1">
      <c r="A285" s="111">
        <v>409</v>
      </c>
      <c r="B285" s="135" t="str">
        <f>VLOOKUP(A285,'NSCC Reject Reason Codes'!$A$3:$B$615,2,FALSE)</f>
        <v xml:space="preserve">Remaining Commitment Amount missing/invalid  </v>
      </c>
    </row>
    <row r="286" spans="1:2" s="4" customFormat="1" ht="27" customHeight="1">
      <c r="A286" s="111">
        <v>412</v>
      </c>
      <c r="B286" s="135" t="str">
        <f>VLOOKUP(A286,'NSCC Reject Reason Codes'!$A$3:$B$615,2,FALSE)</f>
        <v>Trade Date/Dealing Date – (Business Date) missing/invalid</v>
      </c>
    </row>
    <row r="287" spans="1:2" s="4" customFormat="1" ht="27" customHeight="1">
      <c r="A287" s="111">
        <v>413</v>
      </c>
      <c r="B287" s="135" t="str">
        <f>VLOOKUP(A287,'NSCC Reject Reason Codes'!$A$3:$B$615,2,FALSE)</f>
        <v xml:space="preserve"> Number of Shares in Lock Up invalid</v>
      </c>
    </row>
    <row r="288" spans="1:2" s="4" customFormat="1" ht="27" customHeight="1">
      <c r="A288" s="111">
        <v>414</v>
      </c>
      <c r="B288" s="135" t="str">
        <f>VLOOKUP(A288,'NSCC Reject Reason Codes'!$A$3:$B$615,2,FALSE)</f>
        <v>Value of Lock Up Assets invalid</v>
      </c>
    </row>
    <row r="289" spans="1:2" s="4" customFormat="1" ht="27" customHeight="1">
      <c r="A289" s="111">
        <v>415</v>
      </c>
      <c r="B289" s="135" t="str">
        <f>VLOOKUP(A289,'NSCC Reject Reason Codes'!$A$3:$B$615,2,FALSE)</f>
        <v xml:space="preserve">Number of Unaged Shares for Redemption Fee invalid </v>
      </c>
    </row>
    <row r="290" spans="1:2" s="4" customFormat="1" ht="27" customHeight="1">
      <c r="A290" s="111">
        <v>416</v>
      </c>
      <c r="B290" s="135" t="str">
        <f>VLOOKUP(A290,'NSCC Reject Reason Codes'!$A$3:$B$615,2,FALSE)</f>
        <v xml:space="preserve">Holdback Position # of Shares invalid </v>
      </c>
    </row>
    <row r="291" spans="1:2" s="4" customFormat="1" ht="27" customHeight="1">
      <c r="A291" s="111">
        <v>417</v>
      </c>
      <c r="B291" s="135" t="str">
        <f>VLOOKUP(A291,'NSCC Reject Reason Codes'!$A$3:$B$615,2,FALSE)</f>
        <v>Value of Holdback Position invalid</v>
      </c>
    </row>
    <row r="292" spans="1:2" s="4" customFormat="1" ht="27" customHeight="1">
      <c r="A292" s="111">
        <v>418</v>
      </c>
      <c r="B292" s="135" t="str">
        <f>VLOOKUP(A292,'NSCC Reject Reason Codes'!$A$3:$B$615,2,FALSE)</f>
        <v>Unitized Indicator missing/invalid</v>
      </c>
    </row>
    <row r="293" spans="1:2" s="4" customFormat="1" ht="27" customHeight="1">
      <c r="A293" s="111">
        <v>419</v>
      </c>
      <c r="B293" s="135" t="str">
        <f>VLOOKUP(A293,'NSCC Reject Reason Codes'!$A$3:$B$615,2,FALSE)</f>
        <v>Redemption Fee Percentage invalid</v>
      </c>
    </row>
    <row r="294" spans="1:2" s="4" customFormat="1" ht="27" customHeight="1">
      <c r="A294" s="111">
        <v>420</v>
      </c>
      <c r="B294" s="135" t="str">
        <f>VLOOKUP(A294,'NSCC Reject Reason Codes'!$A$3:$B$615,2,FALSE)</f>
        <v>Redemption Fee Period invalid</v>
      </c>
    </row>
    <row r="295" spans="1:2" s="4" customFormat="1" ht="27" customHeight="1">
      <c r="A295" s="111">
        <v>421</v>
      </c>
      <c r="B295" s="135" t="str">
        <f>VLOOKUP(A295,'NSCC Reject Reason Codes'!$A$3:$B$615,2,FALSE)</f>
        <v>Incentive Fee Indicator missing</v>
      </c>
    </row>
    <row r="296" spans="1:2" s="4" customFormat="1" ht="27" customHeight="1">
      <c r="A296" s="111">
        <v>422</v>
      </c>
      <c r="B296" s="135" t="str">
        <f>VLOOKUP(A296,'NSCC Reject Reason Codes'!$A$3:$B$615,2,FALSE)</f>
        <v>Gate Provision Percent missing/invalid</v>
      </c>
    </row>
    <row r="297" spans="1:2" s="4" customFormat="1" ht="27" customHeight="1">
      <c r="A297" s="111">
        <v>423</v>
      </c>
      <c r="B297" s="135" t="str">
        <f>VLOOKUP(A297,'NSCC Reject Reason Codes'!$A$3:$B$615,2,FALSE)</f>
        <v>Benchmark Dollars invalid</v>
      </c>
    </row>
    <row r="298" spans="1:2" s="4" customFormat="1" ht="27" customHeight="1">
      <c r="A298" s="111">
        <v>424</v>
      </c>
      <c r="B298" s="135" t="str">
        <f>VLOOKUP(A298,'NSCC Reject Reason Codes'!$A$3:$B$615,2,FALSE)</f>
        <v>Benchmark Shares invalid</v>
      </c>
    </row>
    <row r="299" spans="1:2" s="4" customFormat="1" ht="27" customHeight="1">
      <c r="A299" s="111">
        <v>425</v>
      </c>
      <c r="B299" s="135" t="str">
        <f>VLOOKUP(A299,'NSCC Reject Reason Codes'!$A$3:$B$615,2,FALSE)</f>
        <v>Trade Date/Dealing Date – (Calendar Date) missing/invalid</v>
      </c>
    </row>
    <row r="300" spans="1:2" s="4" customFormat="1" ht="27" customHeight="1">
      <c r="A300" s="111">
        <v>426</v>
      </c>
      <c r="B300" s="135" t="str">
        <f>VLOOKUP(A300,'NSCC Reject Reason Codes'!$A$3:$B$615,2,FALSE)</f>
        <v>Effective Date – (Business Date) missing/invalid</v>
      </c>
    </row>
    <row r="301" spans="1:2" s="4" customFormat="1" ht="27" customHeight="1">
      <c r="A301" s="111">
        <v>427</v>
      </c>
      <c r="B301" s="135" t="str">
        <f>VLOOKUP(A301,'NSCC Reject Reason Codes'!$A$3:$B$615,2,FALSE)</f>
        <v>Effective Date – (Calendar Date) missing/invalid</v>
      </c>
    </row>
    <row r="302" spans="1:2" s="4" customFormat="1" ht="27" customHeight="1">
      <c r="A302" s="111">
        <v>428</v>
      </c>
      <c r="B302" s="135" t="str">
        <f>VLOOKUP(A302,'NSCC Reject Reason Codes'!$A$3:$B$615,2,FALSE)</f>
        <v>Accredited Investor Indicator invalid</v>
      </c>
    </row>
    <row r="303" spans="1:2" s="4" customFormat="1" ht="27" customHeight="1">
      <c r="A303" s="111">
        <v>429</v>
      </c>
      <c r="B303" s="135" t="str">
        <f>VLOOKUP(A303,'NSCC Reject Reason Codes'!$A$3:$B$615,2,FALSE)</f>
        <v>Interest Rate Compounding Period invalid</v>
      </c>
    </row>
    <row r="304" spans="1:2" s="4" customFormat="1" ht="27" customHeight="1">
      <c r="A304" s="111">
        <v>431</v>
      </c>
      <c r="B304" s="135" t="str">
        <f>VLOOKUP(A304,'NSCC Reject Reason Codes'!$A$3:$B$615,2,FALSE)</f>
        <v>Date of Last Offering Memorandum invalid</v>
      </c>
    </row>
    <row r="305" spans="1:2" s="4" customFormat="1" ht="27" customHeight="1">
      <c r="A305" s="111">
        <v>432</v>
      </c>
      <c r="B305" s="135" t="str">
        <f>VLOOKUP(A305,'NSCC Reject Reason Codes'!$A$3:$B$615,2,FALSE)</f>
        <v>Exchange Frequency invalid</v>
      </c>
    </row>
    <row r="306" spans="1:2" s="4" customFormat="1" ht="27" customHeight="1">
      <c r="A306" s="111">
        <v>433</v>
      </c>
      <c r="B306" s="135" t="str">
        <f>VLOOKUP(A306,'NSCC Reject Reason Codes'!$A$3:$B$615,2,FALSE)</f>
        <v>Transfer Frequency missing/invalid</v>
      </c>
    </row>
    <row r="307" spans="1:2" s="4" customFormat="1" ht="27" customHeight="1">
      <c r="A307" s="111">
        <v>434</v>
      </c>
      <c r="B307" s="135" t="str">
        <f>VLOOKUP(A307,'NSCC Reject Reason Codes'!$A$3:$B$615,2,FALSE)</f>
        <v>Purchase Frequency invalid</v>
      </c>
    </row>
    <row r="308" spans="1:2" s="4" customFormat="1" ht="27" customHeight="1">
      <c r="A308" s="111">
        <v>435</v>
      </c>
      <c r="B308" s="135" t="str">
        <f>VLOOKUP(A308,'NSCC Reject Reason Codes'!$A$3:$B$615,2,FALSE)</f>
        <v>Redemption/Tender Frequency invalid</v>
      </c>
    </row>
    <row r="309" spans="1:2" s="4" customFormat="1" ht="27" customHeight="1">
      <c r="A309" s="111">
        <v>436</v>
      </c>
      <c r="B309" s="135" t="str">
        <f>VLOOKUP(A309,'NSCC Reject Reason Codes'!$A$3:$B$615,2,FALSE)</f>
        <v>Blue Sky State invalid</v>
      </c>
    </row>
    <row r="310" spans="1:2" s="4" customFormat="1" ht="27" customHeight="1">
      <c r="A310" s="111">
        <v>439</v>
      </c>
      <c r="B310" s="135" t="str">
        <f>VLOOKUP(A310,'NSCC Reject Reason Codes'!$A$3:$B$615,2,FALSE)</f>
        <v>Total Amount of Tender Offer/Redemption Dollars invalid</v>
      </c>
    </row>
    <row r="311" spans="1:2" s="4" customFormat="1" ht="27" customHeight="1">
      <c r="A311" s="111">
        <v>440</v>
      </c>
      <c r="B311" s="135" t="str">
        <f>VLOOKUP(A311,'NSCC Reject Reason Codes'!$A$3:$B$615,2,FALSE)</f>
        <v>Qualified Client Indicator invalid</v>
      </c>
    </row>
    <row r="312" spans="1:2" s="4" customFormat="1" ht="27" customHeight="1">
      <c r="A312" s="111">
        <v>450</v>
      </c>
      <c r="B312" s="135" t="str">
        <f>VLOOKUP(A312,'NSCC Reject Reason Codes'!$A$3:$B$615,2,FALSE)</f>
        <v>Interest Included Invalid</v>
      </c>
    </row>
    <row r="313" spans="1:2" s="4" customFormat="1" ht="27" customHeight="1">
      <c r="A313" s="111">
        <v>451</v>
      </c>
      <c r="B313" s="135" t="str">
        <f>VLOOKUP(A313,'NSCC Reject Reason Codes'!$A$3:$B$615,2,FALSE)</f>
        <v>Account Registration Name - Extended Invalid</v>
      </c>
    </row>
    <row r="314" spans="1:2" s="4" customFormat="1" ht="27" customHeight="1">
      <c r="A314" s="111">
        <v>452</v>
      </c>
      <c r="B314" s="135" t="str">
        <f>VLOOKUP(A314,'NSCC Reject Reason Codes'!$A$3:$B$615,2,FALSE)</f>
        <v>Custodian Name - Extended Invalid</v>
      </c>
    </row>
    <row r="315" spans="1:2" s="4" customFormat="1" ht="27" customHeight="1">
      <c r="A315" s="160">
        <v>456</v>
      </c>
      <c r="B315" s="129" t="s">
        <v>2565</v>
      </c>
    </row>
    <row r="316" spans="1:2" s="4" customFormat="1" ht="27" customHeight="1">
      <c r="A316" s="160">
        <v>457</v>
      </c>
      <c r="B316" s="129" t="s">
        <v>2566</v>
      </c>
    </row>
    <row r="317" spans="1:2" s="4" customFormat="1" ht="27" customHeight="1">
      <c r="A317" s="160">
        <v>458</v>
      </c>
      <c r="B317" s="129" t="s">
        <v>2567</v>
      </c>
    </row>
    <row r="318" spans="1:2" s="4" customFormat="1" ht="27" customHeight="1">
      <c r="A318" s="160">
        <v>459</v>
      </c>
      <c r="B318" s="129" t="s">
        <v>2568</v>
      </c>
    </row>
    <row r="319" spans="1:2" s="4" customFormat="1" ht="27" customHeight="1">
      <c r="A319" s="111">
        <v>461</v>
      </c>
      <c r="B319" s="129" t="s">
        <v>2569</v>
      </c>
    </row>
    <row r="320" spans="1:2" s="4" customFormat="1" ht="27" customHeight="1">
      <c r="A320" s="111">
        <v>462</v>
      </c>
      <c r="B320" s="129" t="s">
        <v>2570</v>
      </c>
    </row>
    <row r="321" spans="1:2" s="4" customFormat="1" ht="27" customHeight="1">
      <c r="A321" s="111">
        <v>463</v>
      </c>
      <c r="B321" s="129" t="s">
        <v>2571</v>
      </c>
    </row>
    <row r="322" spans="1:2" s="4" customFormat="1" ht="27" customHeight="1">
      <c r="A322" s="111">
        <v>464</v>
      </c>
      <c r="B322" s="129" t="s">
        <v>2572</v>
      </c>
    </row>
    <row r="323" spans="1:2" s="4" customFormat="1" ht="27" customHeight="1">
      <c r="A323" s="111">
        <v>465</v>
      </c>
      <c r="B323" s="129" t="s">
        <v>2573</v>
      </c>
    </row>
    <row r="324" spans="1:2" s="4" customFormat="1" ht="27" customHeight="1">
      <c r="A324" s="111">
        <v>466</v>
      </c>
      <c r="B324" s="135" t="str">
        <f>VLOOKUP(A324,'NSCC Reject Reason Codes'!$A$3:$B$615,2,FALSE)</f>
        <v>Delivery of Fund Notifications missing/invalid</v>
      </c>
    </row>
    <row r="325" spans="1:2" s="4" customFormat="1" ht="27" customHeight="1">
      <c r="A325" s="111">
        <v>467</v>
      </c>
      <c r="B325" s="135" t="str">
        <f>VLOOKUP(A325,'NSCC Reject Reason Codes'!$A$3:$B$615,2,FALSE)</f>
        <v>TPA Investor ID invalid</v>
      </c>
    </row>
    <row r="326" spans="1:2" s="4" customFormat="1" ht="27" customHeight="1">
      <c r="A326" s="111">
        <v>468</v>
      </c>
      <c r="B326" s="135" t="str">
        <f>VLOOKUP(A326,'NSCC Reject Reason Codes'!$A$3:$B$615,2,FALSE)</f>
        <v>TPA Company missing/invalid</v>
      </c>
    </row>
    <row r="327" spans="1:2" s="4" customFormat="1" ht="27" customHeight="1">
      <c r="A327" s="111">
        <v>469</v>
      </c>
      <c r="B327" s="135" t="str">
        <f>VLOOKUP(A327,'NSCC Reject Reason Codes'!$A$3:$B$615,2,FALSE)</f>
        <v>Fund Assessed Fee Amount invalid</v>
      </c>
    </row>
    <row r="328" spans="1:2" s="4" customFormat="1" ht="27" customHeight="1">
      <c r="A328" s="111">
        <v>470</v>
      </c>
      <c r="B328" s="135" t="str">
        <f>VLOOKUP(A328,'NSCC Reject Reason Codes'!$A$3:$B$615,2,FALSE)</f>
        <v>Call Event Beginning Remaining Commitment Amount missing/invalid</v>
      </c>
    </row>
    <row r="329" spans="1:2" s="4" customFormat="1" ht="27" customHeight="1">
      <c r="A329" s="111">
        <v>471</v>
      </c>
      <c r="B329" s="135" t="str">
        <f>VLOOKUP(A329,'NSCC Reject Reason Codes'!$A$3:$B$615,2,FALSE)</f>
        <v>Call Event - Ending Remaining Commitment Amount missing/invalid</v>
      </c>
    </row>
    <row r="330" spans="1:2" s="4" customFormat="1" ht="27" customHeight="1">
      <c r="A330" s="111">
        <v>472</v>
      </c>
      <c r="B330" s="135" t="str">
        <f>VLOOKUP(A330,'NSCC Reject Reason Codes'!$A$3:$B$615,2,FALSE)</f>
        <v>Email Address of Record 1 missing/invalid</v>
      </c>
    </row>
    <row r="331" spans="1:2" s="4" customFormat="1" ht="27" customHeight="1">
      <c r="A331" s="160">
        <v>500</v>
      </c>
      <c r="B331" s="129" t="s">
        <v>2574</v>
      </c>
    </row>
    <row r="332" spans="1:2" s="4" customFormat="1" ht="27" customHeight="1">
      <c r="A332" s="160">
        <v>501</v>
      </c>
      <c r="B332" s="129" t="s">
        <v>2575</v>
      </c>
    </row>
    <row r="333" spans="1:2" s="4" customFormat="1" ht="27" customHeight="1">
      <c r="A333" s="160">
        <v>502</v>
      </c>
      <c r="B333" s="129" t="s">
        <v>2576</v>
      </c>
    </row>
    <row r="334" spans="1:2" s="4" customFormat="1" ht="27" customHeight="1">
      <c r="A334" s="111">
        <v>509</v>
      </c>
      <c r="B334" s="135" t="str">
        <f>VLOOKUP(A334,'NSCC Reject Reason Codes'!$A$3:$B$615,2,FALSE)</f>
        <v>Qualified Purchaser Indicator invalid</v>
      </c>
    </row>
    <row r="335" spans="1:2" s="4" customFormat="1" ht="27" customHeight="1">
      <c r="A335" s="111">
        <v>540</v>
      </c>
      <c r="B335" s="135" t="str">
        <f>VLOOKUP(A335,'NSCC Reject Reason Codes'!$A$3:$B$615,2,FALSE)</f>
        <v>Dealer Concession/Manager Paid Placement Fee Percentage invalid</v>
      </c>
    </row>
    <row r="336" spans="1:2" s="4" customFormat="1" ht="27" customHeight="1">
      <c r="A336" s="109">
        <v>567</v>
      </c>
      <c r="B336" s="135" t="str">
        <f>VLOOKUP(A336,'NSCC Reject Reason Codes'!$A$3:$B$615,2,FALSE)</f>
        <v>Delivering Firm Account Number missing/invalid</v>
      </c>
    </row>
    <row r="337" spans="1:2" s="4" customFormat="1" ht="27" customHeight="1">
      <c r="A337" s="109">
        <v>568</v>
      </c>
      <c r="B337" s="135" t="str">
        <f>VLOOKUP(A337,'NSCC Reject Reason Codes'!$A$3:$B$615,2,FALSE)</f>
        <v>Delivering Fund Account Number missing/invalid</v>
      </c>
    </row>
    <row r="338" spans="1:2" s="47" customFormat="1" ht="27" customHeight="1">
      <c r="A338" s="109">
        <v>569</v>
      </c>
      <c r="B338" s="135" t="str">
        <f>VLOOKUP(A338,'NSCC Reject Reason Codes'!$A$3:$B$615,2,FALSE)</f>
        <v>Delivering Closing balance Amount invalid</v>
      </c>
    </row>
    <row r="339" spans="1:2" s="4" customFormat="1" ht="27" customHeight="1">
      <c r="A339" s="109">
        <v>570</v>
      </c>
      <c r="B339" s="135" t="str">
        <f>VLOOKUP(A339,'NSCC Reject Reason Codes'!$A$3:$B$615,2,FALSE)</f>
        <v>Receiving Firm Account Number missing/invalid</v>
      </c>
    </row>
    <row r="340" spans="1:2" s="4" customFormat="1" ht="27" customHeight="1">
      <c r="A340" s="109">
        <v>571</v>
      </c>
      <c r="B340" s="135" t="str">
        <f>VLOOKUP(A340,'NSCC Reject Reason Codes'!$A$3:$B$615,2,FALSE)</f>
        <v>Receiving Fund Account Number missing/invalid</v>
      </c>
    </row>
    <row r="341" spans="1:2" s="4" customFormat="1" ht="27" customHeight="1">
      <c r="A341" s="109">
        <v>572</v>
      </c>
      <c r="B341" s="135" t="str">
        <f>VLOOKUP(A341,'NSCC Reject Reason Codes'!$A$3:$B$615,2,FALSE)</f>
        <v>Receiving Closing Balance Amount invalid</v>
      </c>
    </row>
    <row r="342" spans="1:2" s="4" customFormat="1" ht="27" customHeight="1">
      <c r="A342" s="109">
        <v>573</v>
      </c>
      <c r="B342" s="135" t="str">
        <f>VLOOKUP(A342,'NSCC Reject Reason Codes'!$A$3:$B$615,2,FALSE)</f>
        <v>Receiving Introducing Broker Dealer Firm Name/Registered Investment Advisor Firm Name length invalid</v>
      </c>
    </row>
    <row r="343" spans="1:2" s="4" customFormat="1" ht="27" customHeight="1">
      <c r="A343" s="161">
        <v>575</v>
      </c>
      <c r="B343" s="129" t="s">
        <v>2577</v>
      </c>
    </row>
    <row r="344" spans="1:2" s="4" customFormat="1" ht="27" customHeight="1">
      <c r="A344" s="161">
        <v>576</v>
      </c>
      <c r="B344" s="129" t="s">
        <v>2578</v>
      </c>
    </row>
    <row r="345" spans="1:2" s="4" customFormat="1" ht="27" customHeight="1">
      <c r="A345" s="109">
        <v>577</v>
      </c>
      <c r="B345" s="135" t="str">
        <f>VLOOKUP(A345,'NSCC Reject Reason Codes'!$A$3:$B$615,2,FALSE)</f>
        <v>Qualified Institutional Buyer Indicator invalid</v>
      </c>
    </row>
    <row r="346" spans="1:2" s="4" customFormat="1" ht="27" customHeight="1">
      <c r="A346" s="109">
        <v>578</v>
      </c>
      <c r="B346" s="135" t="str">
        <f>VLOOKUP(A346,'NSCC Reject Reason Codes'!$A$3:$B$615,2,FALSE)</f>
        <v>State of Sale invalid</v>
      </c>
    </row>
    <row r="347" spans="1:2" s="4" customFormat="1" ht="27" customHeight="1">
      <c r="A347" s="134">
        <v>580</v>
      </c>
      <c r="B347" s="135" t="str">
        <f>VLOOKUP(A347,'NSCC Reject Reason Codes'!$A$3:$B$615,2,FALSE)</f>
        <v>Split/Reverse Split Ratio missing/invalid</v>
      </c>
    </row>
    <row r="348" spans="1:2" s="4" customFormat="1" ht="27" customHeight="1">
      <c r="A348" s="134">
        <v>581</v>
      </c>
      <c r="B348" s="135" t="str">
        <f>VLOOKUP(A348,'NSCC Reject Reason Codes'!$A$3:$B$615,2,FALSE)</f>
        <v>Account Open Date Invalid</v>
      </c>
    </row>
    <row r="349" spans="1:2" s="4" customFormat="1" ht="27" customHeight="1">
      <c r="A349" s="134">
        <v>582</v>
      </c>
      <c r="B349" s="135" t="str">
        <f>VLOOKUP(A349,'NSCC Reject Reason Codes'!$A$3:$B$615,2,FALSE)</f>
        <v>Direct Purchase/Capital Call Type missing/invalid</v>
      </c>
    </row>
    <row r="350" spans="1:2" s="4" customFormat="1" ht="27" customHeight="1">
      <c r="A350" s="134">
        <v>583</v>
      </c>
      <c r="B350" s="135" t="str">
        <f>VLOOKUP(A350,'NSCC Reject Reason Codes'!$A$3:$B$615,2,FALSE)</f>
        <v>Taxable Indicator missing/invalid</v>
      </c>
    </row>
    <row r="351" spans="1:2" s="4" customFormat="1" ht="27" customHeight="1">
      <c r="A351" s="162">
        <v>584</v>
      </c>
      <c r="B351" s="135" t="str">
        <f>VLOOKUP(A351,'NSCC Reject Reason Codes'!$A$3:$B$615,2,FALSE)</f>
        <v>Redemption Reason  Code missing/invalid</v>
      </c>
    </row>
    <row r="352" spans="1:2" s="4" customFormat="1" ht="27" customHeight="1">
      <c r="A352" s="162">
        <v>585</v>
      </c>
      <c r="B352" s="135" t="str">
        <f>VLOOKUP(A352,'NSCC Reject Reason Codes'!$A$3:$B$615,2,FALSE)</f>
        <v>CDSC Amount invalid</v>
      </c>
    </row>
    <row r="353" spans="1:2" s="4" customFormat="1" ht="27" customHeight="1">
      <c r="A353" s="162">
        <v>586</v>
      </c>
      <c r="B353" s="135" t="str">
        <f>VLOOKUP(A353,'NSCC Reject Reason Codes'!$A$3:$B$615,2,FALSE)</f>
        <v>Redemption Fee invalid</v>
      </c>
    </row>
    <row r="354" spans="1:2" s="4" customFormat="1" ht="27" customHeight="1">
      <c r="A354" s="162">
        <v>587</v>
      </c>
      <c r="B354" s="135" t="str">
        <f>VLOOKUP(A354,'NSCC Reject Reason Codes'!$A$3:$B$615,2,FALSE)</f>
        <v>Cost Basis Option invalid</v>
      </c>
    </row>
    <row r="355" spans="1:2" s="4" customFormat="1" ht="27" customHeight="1">
      <c r="A355" s="162">
        <v>588</v>
      </c>
      <c r="B355" s="135" t="str">
        <f>VLOOKUP(A355,'NSCC Reject Reason Codes'!$A$3:$B$615,2,FALSE)</f>
        <v>Total Amount of Tender Offer/Redemption Shares invalid</v>
      </c>
    </row>
    <row r="356" spans="1:2" s="4" customFormat="1" ht="27" customHeight="1">
      <c r="A356" s="134">
        <v>591</v>
      </c>
      <c r="B356" s="135" t="str">
        <f>VLOOKUP(A356,'NSCC Reject Reason Codes'!$A$3:$B$615,2,FALSE)</f>
        <v>Electronic Document Subscription/Purchase Indicator missing/invalid</v>
      </c>
    </row>
    <row r="357" spans="1:2" s="4" customFormat="1" ht="27" customHeight="1">
      <c r="A357" s="134">
        <v>592</v>
      </c>
      <c r="B357" s="135" t="str">
        <f>VLOOKUP(A357,'NSCC Reject Reason Codes'!$A$3:$B$615,2,FALSE)</f>
        <v>Electronic Document Redemption/Tender Indicator missing/invalid</v>
      </c>
    </row>
    <row r="358" spans="1:2" s="4" customFormat="1" ht="27" customHeight="1">
      <c r="A358" s="134">
        <v>593</v>
      </c>
      <c r="B358" s="135" t="str">
        <f>VLOOKUP(A358,'NSCC Reject Reason Codes'!$A$3:$B$615,2,FALSE)</f>
        <v>Electronic Document Transfer Indicator missing/invalid</v>
      </c>
    </row>
    <row r="359" spans="1:2" s="4" customFormat="1" ht="27" customHeight="1">
      <c r="A359" s="134">
        <v>594</v>
      </c>
      <c r="B359" s="135" t="str">
        <f>VLOOKUP(A359,'NSCC Reject Reason Codes'!$A$3:$B$615,2,FALSE)</f>
        <v>Subscription/Purchase Document Format Indicator missing/invalid</v>
      </c>
    </row>
    <row r="360" spans="1:2" s="4" customFormat="1" ht="27" customHeight="1">
      <c r="A360" s="134">
        <v>595</v>
      </c>
      <c r="B360" s="135" t="str">
        <f>VLOOKUP(A360,'NSCC Reject Reason Codes'!$A$3:$B$615,2,FALSE)</f>
        <v>Redemption/Tender Document Format Indicator missing/invalid</v>
      </c>
    </row>
    <row r="361" spans="1:2" s="4" customFormat="1" ht="27" customHeight="1">
      <c r="A361" s="134">
        <v>596</v>
      </c>
      <c r="B361" s="135" t="str">
        <f>VLOOKUP(A361,'NSCC Reject Reason Codes'!$A$3:$B$615,2,FALSE)</f>
        <v>Transfer Document Format Indicator missing/invalid</v>
      </c>
    </row>
    <row r="362" spans="1:2" s="4" customFormat="1" ht="27" customHeight="1">
      <c r="A362" s="134">
        <v>597</v>
      </c>
      <c r="B362" s="135" t="str">
        <f>VLOOKUP(A362,'NSCC Reject Reason Codes'!$A$3:$B$615,2,FALSE)</f>
        <v>Qualified Plan Initial Minimum invalid</v>
      </c>
    </row>
    <row r="363" spans="1:2" s="4" customFormat="1" ht="27" customHeight="1">
      <c r="A363" s="134">
        <v>598</v>
      </c>
      <c r="B363" s="135" t="str">
        <f>VLOOKUP(A363,'NSCC Reject Reason Codes'!$A$3:$B$615,2,FALSE)</f>
        <v>Qualified Plan Subsequent Minimum invalid</v>
      </c>
    </row>
    <row r="364" spans="1:2" s="4" customFormat="1" ht="27" customHeight="1">
      <c r="A364" s="134">
        <v>599</v>
      </c>
      <c r="B364" s="135" t="str">
        <f>VLOOKUP(A364,'NSCC Reject Reason Codes'!$A$3:$B$615,2,FALSE)</f>
        <v>Value Correction Indicator invalid</v>
      </c>
    </row>
    <row r="365" spans="1:2" s="4" customFormat="1" ht="27" customHeight="1">
      <c r="A365" s="134">
        <v>600</v>
      </c>
      <c r="B365" s="135" t="str">
        <f>VLOOKUP(A365,'NSCC Reject Reason Codes'!$A$3:$B$615,2,FALSE)</f>
        <v>Primary Value missing/Invalid</v>
      </c>
    </row>
    <row r="366" spans="1:2" s="4" customFormat="1" ht="27" customHeight="1">
      <c r="A366" s="134">
        <v>601</v>
      </c>
      <c r="B366" s="135" t="str">
        <f>VLOOKUP(A366,'NSCC Reject Reason Codes'!$A$3:$B$615,2,FALSE)</f>
        <v>Primary Value as of Date missing/invalid</v>
      </c>
    </row>
    <row r="367" spans="1:2" s="4" customFormat="1" ht="27" customHeight="1">
      <c r="A367" s="134">
        <v>602</v>
      </c>
      <c r="B367" s="135" t="str">
        <f>VLOOKUP(A367,'NSCC Reject Reason Codes'!$A$3:$B$615,2,FALSE)</f>
        <v>Secondary Valuation Method missing/invalid</v>
      </c>
    </row>
    <row r="368" spans="1:2" s="4" customFormat="1" ht="27" customHeight="1">
      <c r="A368" s="134">
        <v>603</v>
      </c>
      <c r="B368" s="135" t="str">
        <f>VLOOKUP(A368,'NSCC Reject Reason Codes'!$A$3:$B$615,2,FALSE)</f>
        <v>Secondary Value missing/invalid</v>
      </c>
    </row>
    <row r="369" spans="1:2" s="4" customFormat="1" ht="27" customHeight="1">
      <c r="A369" s="134">
        <v>604</v>
      </c>
      <c r="B369" s="135" t="str">
        <f>VLOOKUP(A369,'NSCC Reject Reason Codes'!$A$3:$B$615,2,FALSE)</f>
        <v>Secondary Value as of Date missing/invalid</v>
      </c>
    </row>
    <row r="370" spans="1:2" s="4" customFormat="1" ht="27" customHeight="1">
      <c r="A370" s="134">
        <v>605</v>
      </c>
      <c r="B370" s="135" t="str">
        <f>VLOOKUP(A370,'NSCC Reject Reason Codes'!$A$3:$B$615,2,FALSE)</f>
        <v>Tertiary Valuation Method missing/invalid</v>
      </c>
    </row>
    <row r="371" spans="1:2" s="4" customFormat="1" ht="27" customHeight="1">
      <c r="A371" s="134">
        <v>606</v>
      </c>
      <c r="B371" s="135" t="str">
        <f>VLOOKUP(A371,'NSCC Reject Reason Codes'!$A$3:$B$615,2,FALSE)</f>
        <v>Tertiary Value missing/invalid</v>
      </c>
    </row>
    <row r="372" spans="1:2" s="4" customFormat="1" ht="27" customHeight="1">
      <c r="A372" s="134">
        <v>607</v>
      </c>
      <c r="B372" s="135" t="str">
        <f>VLOOKUP(A372,'NSCC Reject Reason Codes'!$A$3:$B$615,2,FALSE)</f>
        <v>Tertiary Value as of Date missing/invalid</v>
      </c>
    </row>
    <row r="373" spans="1:2" s="4" customFormat="1" ht="27" customHeight="1">
      <c r="A373" s="134">
        <v>608</v>
      </c>
      <c r="B373" s="135" t="str">
        <f>VLOOKUP(A373,'NSCC Reject Reason Codes'!$A$3:$B$615,2,FALSE)</f>
        <v>Fund Reject Description missing/invalid</v>
      </c>
    </row>
    <row r="374" spans="1:2" s="4" customFormat="1" ht="27" customHeight="1">
      <c r="A374" s="134">
        <v>609</v>
      </c>
      <c r="B374" s="135" t="str">
        <f>VLOOKUP(A374,'NSCC Reject Reason Codes'!$A$3:$B$615,2,FALSE)</f>
        <v>Version Number missing/invalid</v>
      </c>
    </row>
    <row r="375" spans="1:2" s="4" customFormat="1" ht="27" customHeight="1">
      <c r="A375" s="134">
        <v>610</v>
      </c>
      <c r="B375" s="135" t="str">
        <f>VLOOKUP(A375,'NSCC Reject Reason Codes'!$A$3:$B$615,2,FALSE)</f>
        <v>Reject Remediation missing/invalid</v>
      </c>
    </row>
    <row r="376" spans="1:2" s="4" customFormat="1" ht="27" customHeight="1">
      <c r="A376" s="134">
        <v>611</v>
      </c>
      <c r="B376" s="135" t="str">
        <f>VLOOKUP(A376,'NSCC Reject Reason Codes'!$A$3:$B$615,2,FALSE)</f>
        <v>Number of Documents missing/invalid</v>
      </c>
    </row>
    <row r="377" spans="1:2" s="4" customFormat="1" ht="27" customHeight="1">
      <c r="A377" s="134">
        <v>612</v>
      </c>
      <c r="B377" s="135" t="str">
        <f>VLOOKUP(A377,'NSCC Reject Reason Codes'!$A$3:$B$615,2,FALSE)</f>
        <v>Fund is Frozen - This Record Type is not allowed</v>
      </c>
    </row>
    <row r="378" spans="1:2" s="4" customFormat="1" ht="27" customHeight="1">
      <c r="A378" s="134">
        <v>613</v>
      </c>
      <c r="B378" s="135" t="str">
        <f>VLOOKUP(A378,'NSCC Reject Reason Codes'!$A$3:$B$615,2,FALSE)</f>
        <v>Fund is Inactive – This Record Type is not allowed</v>
      </c>
    </row>
    <row r="379" spans="1:2" s="4" customFormat="1" ht="27" customHeight="1">
      <c r="A379" s="134">
        <v>614</v>
      </c>
      <c r="B379" s="135" t="str">
        <f>VLOOKUP(A379,'NSCC Reject Reason Codes'!$A$3:$B$615,2,FALSE)</f>
        <v>Electronic Document Account Registration Indicator missing/invalid</v>
      </c>
    </row>
    <row r="380" spans="1:2" s="4" customFormat="1" ht="27" customHeight="1">
      <c r="A380" s="134">
        <v>615</v>
      </c>
      <c r="B380" s="135" t="str">
        <f>VLOOKUP(A380,'NSCC Reject Reason Codes'!$A$3:$B$615,2,FALSE)</f>
        <v>Account Registration Document Format Indicator missing/invalid</v>
      </c>
    </row>
    <row r="381" spans="1:2" s="4" customFormat="1" ht="27" customHeight="1">
      <c r="A381" s="134">
        <v>616</v>
      </c>
      <c r="B381" s="135" t="str">
        <f>VLOOKUP(A381,'NSCC Reject Reason Codes'!$A$3:$B$615,2,FALSE)</f>
        <v>Electronic Document Account Maintenance Indicator missing/invalid</v>
      </c>
    </row>
    <row r="382" spans="1:2" s="4" customFormat="1" ht="27" customHeight="1">
      <c r="A382" s="134">
        <v>617</v>
      </c>
      <c r="B382" s="135" t="str">
        <f>VLOOKUP(A382,'NSCC Reject Reason Codes'!$A$3:$B$615,2,FALSE)</f>
        <v>Account Maintenance Document Format Indicator missing/invalid</v>
      </c>
    </row>
    <row r="383" spans="1:2" s="4" customFormat="1" ht="27" customHeight="1">
      <c r="A383" s="134">
        <v>618</v>
      </c>
      <c r="B383" s="135" t="str">
        <f>VLOOKUP(A383,'NSCC Reject Reason Codes'!$A$3:$B$615,2,FALSE)</f>
        <v>Electronic Document Control Number Identifier missing/invalid</v>
      </c>
    </row>
    <row r="384" spans="1:2" s="4" customFormat="1" ht="27" customHeight="1">
      <c r="A384" s="109">
        <v>619</v>
      </c>
      <c r="B384" s="135" t="str">
        <f>VLOOKUP(A384,'NSCC Reject Reason Codes'!$A$3:$B$615,2,FALSE)</f>
        <v>Purchase Order Process Indicator missing/invalid</v>
      </c>
    </row>
    <row r="385" spans="1:2" s="4" customFormat="1" ht="27" customHeight="1">
      <c r="A385" s="109">
        <v>620</v>
      </c>
      <c r="B385" s="135" t="str">
        <f>VLOOKUP(A385,'NSCC Reject Reason Codes'!$A$3:$B$615,2,FALSE)</f>
        <v>Transfer Indicator invalid</v>
      </c>
    </row>
    <row r="386" spans="1:2" s="4" customFormat="1" ht="27" customHeight="1">
      <c r="A386" s="109">
        <v>621</v>
      </c>
      <c r="B386" s="135" t="str">
        <f>VLOOKUP(A386,'NSCC Reject Reason Codes'!$A$3:$B$615,2,FALSE)</f>
        <v>Account Registration Indicator invalid</v>
      </c>
    </row>
    <row r="387" spans="1:2" s="4" customFormat="1" ht="27" customHeight="1">
      <c r="A387" s="109">
        <v>622</v>
      </c>
      <c r="B387" s="135" t="str">
        <f>VLOOKUP(A387,'NSCC Reject Reason Codes'!$A$3:$B$615,2,FALSE)</f>
        <v>Account Maintenance Indicator invalid</v>
      </c>
    </row>
    <row r="388" spans="1:2" s="4" customFormat="1" ht="27" customHeight="1">
      <c r="A388" s="109">
        <v>623</v>
      </c>
      <c r="B388" s="135" t="str">
        <f>VLOOKUP(A388,'NSCC Reject Reason Codes'!$A$3:$B$615,2,FALSE)</f>
        <v>Fund is closed for Transfers – This Record Type is not allowed</v>
      </c>
    </row>
    <row r="389" spans="1:2" s="4" customFormat="1" ht="27" customHeight="1">
      <c r="A389" s="109">
        <v>624</v>
      </c>
      <c r="B389" s="135" t="str">
        <f>VLOOKUP(A389,'NSCC Reject Reason Codes'!$A$3:$B$615,2,FALSE)</f>
        <v>Fund is closed for Account Registrations – This Record Type is not allowed</v>
      </c>
    </row>
    <row r="390" spans="1:2" s="4" customFormat="1" ht="27" customHeight="1">
      <c r="A390" s="109">
        <v>626</v>
      </c>
      <c r="B390" s="135" t="str">
        <f>VLOOKUP(A390,'NSCC Reject Reason Codes'!$A$3:$B$615,2,FALSE)</f>
        <v>Pending Investment Value invalid</v>
      </c>
    </row>
    <row r="391" spans="1:2" s="4" customFormat="1" ht="27" customHeight="1">
      <c r="A391" s="109">
        <v>627</v>
      </c>
      <c r="B391" s="135" t="str">
        <f>VLOOKUP(A391,'NSCC Reject Reason Codes'!$A$3:$B$615,2,FALSE)</f>
        <v>ITD Outside Commitment Contributions invalid</v>
      </c>
    </row>
    <row r="392" spans="1:2" s="4" customFormat="1" ht="27" customHeight="1">
      <c r="A392" s="109">
        <v>628</v>
      </c>
      <c r="B392" s="135" t="str">
        <f>VLOOKUP(A392,'NSCC Reject Reason Codes'!$A$3:$B$615,2,FALSE)</f>
        <v>ITD Fees and Expenses invalid</v>
      </c>
    </row>
    <row r="393" spans="1:2" s="4" customFormat="1" ht="27" customHeight="1">
      <c r="A393" s="109">
        <v>629</v>
      </c>
      <c r="B393" s="135" t="str">
        <f>VLOOKUP(A393,'NSCC Reject Reason Codes'!$A$3:$B$615,2,FALSE)</f>
        <v>ITD Contributions invalid</v>
      </c>
    </row>
    <row r="394" spans="1:2" s="4" customFormat="1" ht="27" customHeight="1">
      <c r="A394" s="109">
        <v>630</v>
      </c>
      <c r="B394" s="135" t="str">
        <f>VLOOKUP(A394,'NSCC Reject Reason Codes'!$A$3:$B$615,2,FALSE)</f>
        <v>ITD Non Recallable Distributions to Date invalid</v>
      </c>
    </row>
    <row r="395" spans="1:2" s="4" customFormat="1" ht="27" customHeight="1">
      <c r="A395" s="109">
        <v>631</v>
      </c>
      <c r="B395" s="135" t="str">
        <f>VLOOKUP(A395,'NSCC Reject Reason Codes'!$A$3:$B$615,2,FALSE)</f>
        <v>ITD Recallable Distributions to Date invalid</v>
      </c>
    </row>
    <row r="396" spans="1:2" s="4" customFormat="1" ht="27" customHeight="1">
      <c r="A396" s="109">
        <v>632</v>
      </c>
      <c r="B396" s="135" t="str">
        <f>VLOOKUP(A396,'NSCC Reject Reason Codes'!$A$3:$B$615,2,FALSE)</f>
        <v>ITD Distributions to Date invalid</v>
      </c>
    </row>
    <row r="397" spans="1:2" s="4" customFormat="1" ht="27" customHeight="1">
      <c r="A397" s="188">
        <v>633</v>
      </c>
      <c r="B397" s="135" t="str">
        <f>VLOOKUP(A397,'NSCC Reject Reason Codes'!$A$3:$B$615,2,FALSE)</f>
        <v>Net/Gross Indicator missing/invalid</v>
      </c>
    </row>
    <row r="398" spans="1:2" s="4" customFormat="1" ht="27" customHeight="1">
      <c r="A398" s="109">
        <v>634</v>
      </c>
      <c r="B398" s="135" t="str">
        <f>VLOOKUP(A398,'NSCC Reject Reason Codes'!$A$3:$B$615,2,FALSE)</f>
        <v>Account Indicator missing/invalid</v>
      </c>
    </row>
    <row r="399" spans="1:2" s="4" customFormat="1" ht="27" customHeight="1">
      <c r="A399" s="109">
        <v>635</v>
      </c>
      <c r="B399" s="135" t="str">
        <f>VLOOKUP(A399,'NSCC Reject Reason Codes'!$A$3:$B$615,2,FALSE)</f>
        <v>ACATS Related Control Number invalid</v>
      </c>
    </row>
    <row r="400" spans="1:2" s="4" customFormat="1" ht="27" customHeight="1">
      <c r="A400" s="109">
        <v>636</v>
      </c>
      <c r="B400" s="135" t="str">
        <f>VLOOKUP(A400,'NSCC Reject Reason Codes'!$A$3:$B$615,2,FALSE)</f>
        <v>Delivering Introducing Broker Dealer Firm Name/Registered Investment Advisor Firm Name length missing/invalid</v>
      </c>
    </row>
    <row r="401" spans="1:2" s="4" customFormat="1" ht="27" customHeight="1">
      <c r="A401" s="188">
        <v>637</v>
      </c>
      <c r="B401" s="135" t="str">
        <f>VLOOKUP(A401,'NSCC Reject Reason Codes'!$A$3:$B$615,2,FALSE)</f>
        <v>Hybrid Responsibility Indicator invalid</v>
      </c>
    </row>
    <row r="402" spans="1:2" s="4" customFormat="1" ht="27" customHeight="1">
      <c r="A402" s="188">
        <v>638</v>
      </c>
      <c r="B402" s="135" t="str">
        <f>VLOOKUP(A402,'NSCC Reject Reason Codes'!$A$3:$B$615,2,FALSE)</f>
        <v>Sender Number missing/invalid</v>
      </c>
    </row>
    <row r="403" spans="1:2" s="4" customFormat="1" ht="27" customHeight="1">
      <c r="A403" s="188">
        <v>639</v>
      </c>
      <c r="B403" s="135" t="str">
        <f>VLOOKUP(A403,'NSCC Reject Reason Codes'!$A$3:$B$615,2,FALSE)</f>
        <v>Related Transaction Indicator missing/invalid</v>
      </c>
    </row>
    <row r="404" spans="1:2" s="4" customFormat="1" ht="27" customHeight="1">
      <c r="A404" s="188">
        <v>640</v>
      </c>
      <c r="B404" s="135" t="str">
        <f>VLOOKUP(A404,'NSCC Reject Reason Codes'!$A$3:$B$615,2,FALSE)</f>
        <v>Fund Tax Indicator missing/invalid</v>
      </c>
    </row>
    <row r="405" spans="1:2" s="4" customFormat="1" ht="27" customHeight="1">
      <c r="A405" s="188">
        <v>641</v>
      </c>
      <c r="B405" s="135" t="str">
        <f>VLOOKUP(A405,'NSCC Reject Reason Codes'!$A$3:$B$615,2,FALSE)</f>
        <v>Document Transfer PDF Document missing/invalid</v>
      </c>
    </row>
    <row r="406" spans="1:2" s="4" customFormat="1" ht="27" customHeight="1">
      <c r="A406" s="188">
        <v>642</v>
      </c>
      <c r="B406" s="135" t="str">
        <f>VLOOKUP(A406,'NSCC Reject Reason Codes'!$A$3:$B$615,2,FALSE)</f>
        <v>Document Transfer PDF Document with Manifest Record missing/invalid</v>
      </c>
    </row>
    <row r="407" spans="1:2" s="4" customFormat="1" ht="27" customHeight="1">
      <c r="A407" s="188">
        <v>643</v>
      </c>
      <c r="B407" s="135" t="str">
        <f>VLOOKUP(A407,'NSCC Reject Reason Codes'!$A$3:$B$615,2,FALSE)</f>
        <v>Mainfest File missing/invalid</v>
      </c>
    </row>
    <row r="408" spans="1:2" s="4" customFormat="1" ht="27" customHeight="1">
      <c r="A408" s="188">
        <v>644</v>
      </c>
      <c r="B408" s="135" t="str">
        <f>VLOOKUP(A408,'NSCC Reject Reason Codes'!$A$3:$B$615,2,FALSE)</f>
        <v>Multiple Mainfest Files included in Zip File</v>
      </c>
    </row>
  </sheetData>
  <autoFilter ref="A2:B408" xr:uid="{00000000-0009-0000-0000-000027000000}">
    <sortState xmlns:xlrd2="http://schemas.microsoft.com/office/spreadsheetml/2017/richdata2" ref="A3:B408">
      <sortCondition ref="A2:A408"/>
    </sortState>
  </autoFilter>
  <customSheetViews>
    <customSheetView guid="{EE821439-75E3-4A63-A3B6-BCBD88C611ED}" showPageBreaks="1">
      <pane xSplit="2" ySplit="2" topLeftCell="C3" activePane="bottomRight" state="frozen"/>
      <selection pane="bottomRight"/>
      <pageMargins left="0" right="0" top="0" bottom="0" header="0" footer="0"/>
      <printOptions horizontalCentered="1" gridLines="1"/>
      <pageSetup paperSize="5" scale="80" orientation="landscape" r:id="rId1"/>
      <headerFooter alignWithMargins="0">
        <oddHeader>&amp;A</oddHeader>
        <oddFooter>&amp;L&amp;A&amp;C&amp;P</oddFooter>
      </headerFooter>
    </customSheetView>
    <customSheetView guid="{D7F7BEE5-BE09-43B7-BD73-E69A29CFAB86}">
      <selection activeCell="B10" sqref="B10"/>
      <pageMargins left="0" right="0" top="0" bottom="0" header="0" footer="0"/>
      <printOptions horizontalCentered="1" gridLines="1"/>
      <pageSetup paperSize="5" scale="80" orientation="landscape" r:id="rId2"/>
      <headerFooter alignWithMargins="0">
        <oddHeader>&amp;A</oddHeader>
        <oddFooter>&amp;L&amp;A&amp;C&amp;P</oddFooter>
      </headerFooter>
    </customSheetView>
    <customSheetView guid="{02149C7A-8138-4D93-95DB-BA5C87F38634}">
      <pane xSplit="2" ySplit="2" topLeftCell="C209" activePane="bottomRight" state="frozen"/>
      <selection pane="bottomRight" activeCell="B249" sqref="B249"/>
      <pageMargins left="0" right="0" top="0" bottom="0" header="0" footer="0"/>
      <printOptions horizontalCentered="1" gridLines="1"/>
      <pageSetup paperSize="5" scale="80" orientation="landscape" r:id="rId3"/>
      <headerFooter alignWithMargins="0">
        <oddHeader>&amp;A</oddHeader>
        <oddFooter>&amp;L&amp;A&amp;C&amp;P</oddFooter>
      </headerFooter>
    </customSheetView>
  </customSheetViews>
  <phoneticPr fontId="2" type="noConversion"/>
  <hyperlinks>
    <hyperlink ref="B1" location="'Table of Contents'!A1" display="T.O.C" xr:uid="{00000000-0004-0000-2700-000000000000}"/>
  </hyperlinks>
  <printOptions horizontalCentered="1" gridLines="1"/>
  <pageMargins left="0.25" right="0.25" top="0.75" bottom="0.75" header="0.3" footer="0.3"/>
  <pageSetup paperSize="5" scale="80" orientation="landscape" r:id="rId4"/>
  <headerFooter alignWithMargins="0">
    <oddHeader>&amp;A</oddHeader>
    <oddFooter>&amp;C&amp;P&amp;L&amp;"Arial"&amp;10&amp;K000000&amp;A_x000D_&amp;1#&amp;"Arial"&amp;10&amp;K737373DTCC Public (White)</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3"/>
  <dimension ref="A1:B23"/>
  <sheetViews>
    <sheetView zoomScaleNormal="100" workbookViewId="0"/>
  </sheetViews>
  <sheetFormatPr defaultColWidth="9.140625" defaultRowHeight="12.75"/>
  <cols>
    <col min="1" max="1" width="25.7109375" style="46" customWidth="1"/>
    <col min="2" max="2" width="65.7109375" style="46" customWidth="1"/>
    <col min="3" max="16384" width="9.140625" style="46"/>
  </cols>
  <sheetData>
    <row r="1" spans="1:2" ht="18.75" customHeight="1">
      <c r="A1" s="137" t="s">
        <v>44</v>
      </c>
      <c r="B1" s="66" t="s">
        <v>47</v>
      </c>
    </row>
    <row r="2" spans="1:2" s="47" customFormat="1" ht="24.95" customHeight="1">
      <c r="A2" s="113" t="s">
        <v>2579</v>
      </c>
      <c r="B2" s="114" t="s">
        <v>2065</v>
      </c>
    </row>
    <row r="3" spans="1:2" s="47" customFormat="1" ht="27" customHeight="1">
      <c r="A3" s="106">
        <v>901</v>
      </c>
      <c r="B3" s="107" t="s">
        <v>2580</v>
      </c>
    </row>
    <row r="4" spans="1:2" s="47" customFormat="1" ht="27" customHeight="1">
      <c r="A4" s="106">
        <v>902</v>
      </c>
      <c r="B4" s="107" t="s">
        <v>2581</v>
      </c>
    </row>
    <row r="5" spans="1:2" s="47" customFormat="1" ht="27" customHeight="1">
      <c r="A5" s="106">
        <v>903</v>
      </c>
      <c r="B5" s="107" t="s">
        <v>2582</v>
      </c>
    </row>
    <row r="6" spans="1:2" s="47" customFormat="1" ht="27" customHeight="1">
      <c r="A6" s="106">
        <v>904</v>
      </c>
      <c r="B6" s="107" t="s">
        <v>2583</v>
      </c>
    </row>
    <row r="7" spans="1:2" s="47" customFormat="1" ht="27" customHeight="1">
      <c r="A7" s="106">
        <v>905</v>
      </c>
      <c r="B7" s="107" t="s">
        <v>2584</v>
      </c>
    </row>
    <row r="8" spans="1:2" s="47" customFormat="1" ht="27" customHeight="1">
      <c r="A8" s="106">
        <v>906</v>
      </c>
      <c r="B8" s="107" t="s">
        <v>2585</v>
      </c>
    </row>
    <row r="9" spans="1:2" s="47" customFormat="1" ht="27" customHeight="1">
      <c r="A9" s="106">
        <v>907</v>
      </c>
      <c r="B9" s="107" t="s">
        <v>2586</v>
      </c>
    </row>
    <row r="10" spans="1:2" s="47" customFormat="1" ht="27" customHeight="1">
      <c r="A10" s="106">
        <v>908</v>
      </c>
      <c r="B10" s="107" t="s">
        <v>2587</v>
      </c>
    </row>
    <row r="11" spans="1:2" s="47" customFormat="1" ht="27" customHeight="1">
      <c r="A11" s="106">
        <v>909</v>
      </c>
      <c r="B11" s="107" t="s">
        <v>2588</v>
      </c>
    </row>
    <row r="12" spans="1:2" s="47" customFormat="1" ht="27" customHeight="1">
      <c r="A12" s="106">
        <v>910</v>
      </c>
      <c r="B12" s="107" t="s">
        <v>2589</v>
      </c>
    </row>
    <row r="13" spans="1:2" s="47" customFormat="1" ht="27" customHeight="1">
      <c r="A13" s="106">
        <v>911</v>
      </c>
      <c r="B13" s="107" t="s">
        <v>2590</v>
      </c>
    </row>
    <row r="14" spans="1:2" s="47" customFormat="1" ht="27" customHeight="1">
      <c r="A14" s="106">
        <v>912</v>
      </c>
      <c r="B14" s="107" t="s">
        <v>2591</v>
      </c>
    </row>
    <row r="15" spans="1:2" s="47" customFormat="1" ht="27" customHeight="1">
      <c r="A15" s="106">
        <v>913</v>
      </c>
      <c r="B15" s="107" t="s">
        <v>2592</v>
      </c>
    </row>
    <row r="16" spans="1:2" s="47" customFormat="1" ht="27" customHeight="1">
      <c r="A16" s="106">
        <v>914</v>
      </c>
      <c r="B16" s="107" t="s">
        <v>2593</v>
      </c>
    </row>
    <row r="17" spans="1:2" s="47" customFormat="1" ht="27" customHeight="1">
      <c r="A17" s="106">
        <v>915</v>
      </c>
      <c r="B17" s="107" t="s">
        <v>2594</v>
      </c>
    </row>
    <row r="18" spans="1:2" s="57" customFormat="1" ht="27" customHeight="1">
      <c r="A18" s="106">
        <v>916</v>
      </c>
      <c r="B18" s="107" t="s">
        <v>2595</v>
      </c>
    </row>
    <row r="19" spans="1:2" ht="27" customHeight="1">
      <c r="A19" s="106">
        <v>917</v>
      </c>
      <c r="B19" s="107" t="s">
        <v>2596</v>
      </c>
    </row>
    <row r="20" spans="1:2" ht="27" customHeight="1">
      <c r="A20" s="106">
        <v>918</v>
      </c>
      <c r="B20" s="107" t="s">
        <v>2597</v>
      </c>
    </row>
    <row r="21" spans="1:2" ht="27" customHeight="1">
      <c r="A21" s="112">
        <v>919</v>
      </c>
      <c r="B21" s="108" t="s">
        <v>2598</v>
      </c>
    </row>
    <row r="22" spans="1:2" ht="27" customHeight="1">
      <c r="A22" s="112">
        <v>920</v>
      </c>
      <c r="B22" s="107" t="s">
        <v>2599</v>
      </c>
    </row>
    <row r="23" spans="1:2" ht="27" customHeight="1">
      <c r="A23" s="112">
        <v>921</v>
      </c>
      <c r="B23" s="107" t="s">
        <v>2600</v>
      </c>
    </row>
  </sheetData>
  <hyperlinks>
    <hyperlink ref="B1" location="'Table of Contents'!A1" display="T.O.C" xr:uid="{00000000-0004-0000-2800-000000000000}"/>
  </hyperlinks>
  <pageMargins left="0.7" right="0.7" top="0.75" bottom="0.75" header="0.3" footer="0.3"/>
  <pageSetup orientation="portrait" r:id="rId1"/>
  <headerFooter>
    <oddFooter>&amp;L&amp;1#&amp;"Arial"&amp;10&amp;K737373DTCC Public (White)</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27">
    <pageSetUpPr fitToPage="1"/>
  </sheetPr>
  <dimension ref="A1:D603"/>
  <sheetViews>
    <sheetView zoomScaleNormal="100" workbookViewId="0">
      <pane ySplit="2" topLeftCell="A3" activePane="bottomLeft" state="frozen"/>
      <selection pane="bottomLeft"/>
    </sheetView>
  </sheetViews>
  <sheetFormatPr defaultColWidth="9.140625" defaultRowHeight="12.75"/>
  <cols>
    <col min="1" max="1" width="28.28515625" style="46" customWidth="1"/>
    <col min="2" max="2" width="65.7109375" style="46" customWidth="1"/>
    <col min="3" max="3" width="9.140625" style="46"/>
    <col min="4" max="4" width="15.28515625" style="46" customWidth="1"/>
    <col min="5" max="5" width="77.28515625" style="46" customWidth="1"/>
    <col min="6" max="16384" width="9.140625" style="46"/>
  </cols>
  <sheetData>
    <row r="1" spans="1:2" ht="18.75" customHeight="1">
      <c r="A1" s="137" t="s">
        <v>45</v>
      </c>
      <c r="B1" s="66" t="s">
        <v>47</v>
      </c>
    </row>
    <row r="2" spans="1:2" ht="30" customHeight="1">
      <c r="A2" s="9" t="s">
        <v>371</v>
      </c>
      <c r="B2" s="7" t="s">
        <v>2065</v>
      </c>
    </row>
    <row r="3" spans="1:2" s="47" customFormat="1" ht="27" customHeight="1">
      <c r="A3" s="111">
        <v>1</v>
      </c>
      <c r="B3" s="129" t="s">
        <v>2614</v>
      </c>
    </row>
    <row r="4" spans="1:2" s="47" customFormat="1" ht="27" customHeight="1">
      <c r="A4" s="111">
        <v>2</v>
      </c>
      <c r="B4" s="129" t="s">
        <v>2615</v>
      </c>
    </row>
    <row r="5" spans="1:2" s="47" customFormat="1" ht="27" customHeight="1">
      <c r="A5" s="111">
        <v>3</v>
      </c>
      <c r="B5" s="129" t="s">
        <v>2616</v>
      </c>
    </row>
    <row r="6" spans="1:2" s="47" customFormat="1" ht="27" customHeight="1">
      <c r="A6" s="111">
        <v>4</v>
      </c>
      <c r="B6" s="129" t="s">
        <v>2617</v>
      </c>
    </row>
    <row r="7" spans="1:2" s="47" customFormat="1" ht="27" customHeight="1">
      <c r="A7" s="111">
        <v>5</v>
      </c>
      <c r="B7" s="129" t="s">
        <v>2618</v>
      </c>
    </row>
    <row r="8" spans="1:2" s="47" customFormat="1" ht="27" customHeight="1">
      <c r="A8" s="111">
        <v>6</v>
      </c>
      <c r="B8" s="129" t="s">
        <v>2619</v>
      </c>
    </row>
    <row r="9" spans="1:2" s="47" customFormat="1" ht="27" customHeight="1">
      <c r="A9" s="111">
        <v>7</v>
      </c>
      <c r="B9" s="129" t="s">
        <v>2620</v>
      </c>
    </row>
    <row r="10" spans="1:2" s="47" customFormat="1" ht="27" customHeight="1">
      <c r="A10" s="111">
        <v>8</v>
      </c>
      <c r="B10" s="129" t="s">
        <v>2621</v>
      </c>
    </row>
    <row r="11" spans="1:2" s="47" customFormat="1" ht="27" customHeight="1">
      <c r="A11" s="111">
        <v>9</v>
      </c>
      <c r="B11" s="129" t="s">
        <v>2622</v>
      </c>
    </row>
    <row r="12" spans="1:2" s="47" customFormat="1" ht="27" customHeight="1">
      <c r="A12" s="111">
        <v>10</v>
      </c>
      <c r="B12" s="129" t="s">
        <v>2623</v>
      </c>
    </row>
    <row r="13" spans="1:2" s="47" customFormat="1" ht="27" customHeight="1">
      <c r="A13" s="111">
        <v>11</v>
      </c>
      <c r="B13" s="129" t="s">
        <v>2624</v>
      </c>
    </row>
    <row r="14" spans="1:2" s="47" customFormat="1" ht="27" customHeight="1">
      <c r="A14" s="111">
        <v>12</v>
      </c>
      <c r="B14" s="129" t="s">
        <v>2625</v>
      </c>
    </row>
    <row r="15" spans="1:2" s="47" customFormat="1" ht="27" customHeight="1">
      <c r="A15" s="111">
        <v>13</v>
      </c>
      <c r="B15" s="129" t="s">
        <v>2626</v>
      </c>
    </row>
    <row r="16" spans="1:2" s="47" customFormat="1" ht="27" customHeight="1">
      <c r="A16" s="111">
        <v>14</v>
      </c>
      <c r="B16" s="129" t="s">
        <v>2627</v>
      </c>
    </row>
    <row r="17" spans="1:2" s="47" customFormat="1" ht="27" customHeight="1">
      <c r="A17" s="111">
        <v>15</v>
      </c>
      <c r="B17" s="129" t="s">
        <v>2628</v>
      </c>
    </row>
    <row r="18" spans="1:2" s="47" customFormat="1" ht="27" customHeight="1">
      <c r="A18" s="111">
        <v>16</v>
      </c>
      <c r="B18" s="129" t="s">
        <v>2629</v>
      </c>
    </row>
    <row r="19" spans="1:2" s="47" customFormat="1" ht="27" customHeight="1">
      <c r="A19" s="111">
        <v>17</v>
      </c>
      <c r="B19" s="129" t="s">
        <v>2630</v>
      </c>
    </row>
    <row r="20" spans="1:2" s="47" customFormat="1" ht="27" customHeight="1">
      <c r="A20" s="111">
        <v>18</v>
      </c>
      <c r="B20" s="129" t="s">
        <v>2631</v>
      </c>
    </row>
    <row r="21" spans="1:2" s="47" customFormat="1" ht="27" customHeight="1">
      <c r="A21" s="111">
        <v>19</v>
      </c>
      <c r="B21" s="129" t="s">
        <v>2632</v>
      </c>
    </row>
    <row r="22" spans="1:2" s="47" customFormat="1" ht="27" customHeight="1">
      <c r="A22" s="111">
        <v>20</v>
      </c>
      <c r="B22" s="129" t="s">
        <v>2633</v>
      </c>
    </row>
    <row r="23" spans="1:2" s="47" customFormat="1" ht="27" customHeight="1">
      <c r="A23" s="111">
        <v>21</v>
      </c>
      <c r="B23" s="129" t="s">
        <v>2634</v>
      </c>
    </row>
    <row r="24" spans="1:2" s="47" customFormat="1" ht="27" customHeight="1">
      <c r="A24" s="111">
        <v>22</v>
      </c>
      <c r="B24" s="129" t="s">
        <v>2635</v>
      </c>
    </row>
    <row r="25" spans="1:2" s="47" customFormat="1" ht="27" customHeight="1">
      <c r="A25" s="111">
        <v>23</v>
      </c>
      <c r="B25" s="129" t="s">
        <v>2636</v>
      </c>
    </row>
    <row r="26" spans="1:2" s="47" customFormat="1" ht="27" customHeight="1">
      <c r="A26" s="111">
        <v>24</v>
      </c>
      <c r="B26" s="129" t="s">
        <v>2637</v>
      </c>
    </row>
    <row r="27" spans="1:2" s="47" customFormat="1" ht="27" customHeight="1">
      <c r="A27" s="111">
        <v>25</v>
      </c>
      <c r="B27" s="129" t="s">
        <v>2638</v>
      </c>
    </row>
    <row r="28" spans="1:2" s="47" customFormat="1" ht="27" customHeight="1">
      <c r="A28" s="111">
        <v>26</v>
      </c>
      <c r="B28" s="129" t="s">
        <v>2639</v>
      </c>
    </row>
    <row r="29" spans="1:2" s="47" customFormat="1" ht="27" customHeight="1">
      <c r="A29" s="111">
        <v>27</v>
      </c>
      <c r="B29" s="129" t="s">
        <v>2640</v>
      </c>
    </row>
    <row r="30" spans="1:2" s="47" customFormat="1" ht="27" customHeight="1">
      <c r="A30" s="111">
        <v>28</v>
      </c>
      <c r="B30" s="129" t="s">
        <v>2641</v>
      </c>
    </row>
    <row r="31" spans="1:2" s="47" customFormat="1" ht="27" customHeight="1">
      <c r="A31" s="111">
        <v>29</v>
      </c>
      <c r="B31" s="129" t="s">
        <v>2642</v>
      </c>
    </row>
    <row r="32" spans="1:2" s="47" customFormat="1" ht="27" customHeight="1">
      <c r="A32" s="111">
        <v>30</v>
      </c>
      <c r="B32" s="129" t="s">
        <v>2643</v>
      </c>
    </row>
    <row r="33" spans="1:2" s="47" customFormat="1" ht="27" customHeight="1">
      <c r="A33" s="111">
        <v>31</v>
      </c>
      <c r="B33" s="129" t="s">
        <v>2644</v>
      </c>
    </row>
    <row r="34" spans="1:2" s="47" customFormat="1" ht="27" customHeight="1">
      <c r="A34" s="111">
        <v>32</v>
      </c>
      <c r="B34" s="129" t="s">
        <v>2645</v>
      </c>
    </row>
    <row r="35" spans="1:2" s="47" customFormat="1" ht="27" customHeight="1">
      <c r="A35" s="111">
        <v>33</v>
      </c>
      <c r="B35" s="129" t="s">
        <v>2646</v>
      </c>
    </row>
    <row r="36" spans="1:2" s="47" customFormat="1" ht="27" customHeight="1">
      <c r="A36" s="111">
        <v>34</v>
      </c>
      <c r="B36" s="129" t="s">
        <v>2647</v>
      </c>
    </row>
    <row r="37" spans="1:2" s="47" customFormat="1" ht="27" customHeight="1">
      <c r="A37" s="111">
        <v>35</v>
      </c>
      <c r="B37" s="129" t="s">
        <v>2648</v>
      </c>
    </row>
    <row r="38" spans="1:2" s="47" customFormat="1" ht="27" customHeight="1">
      <c r="A38" s="111">
        <v>36</v>
      </c>
      <c r="B38" s="129" t="s">
        <v>2649</v>
      </c>
    </row>
    <row r="39" spans="1:2" s="47" customFormat="1" ht="27" customHeight="1">
      <c r="A39" s="111">
        <v>37</v>
      </c>
      <c r="B39" s="129" t="s">
        <v>2650</v>
      </c>
    </row>
    <row r="40" spans="1:2" s="47" customFormat="1" ht="27" customHeight="1">
      <c r="A40" s="111">
        <v>38</v>
      </c>
      <c r="B40" s="129" t="s">
        <v>2651</v>
      </c>
    </row>
    <row r="41" spans="1:2" s="47" customFormat="1" ht="27" customHeight="1">
      <c r="A41" s="111">
        <v>39</v>
      </c>
      <c r="B41" s="129" t="s">
        <v>2652</v>
      </c>
    </row>
    <row r="42" spans="1:2" s="47" customFormat="1" ht="27" customHeight="1">
      <c r="A42" s="111">
        <v>40</v>
      </c>
      <c r="B42" s="129" t="s">
        <v>2653</v>
      </c>
    </row>
    <row r="43" spans="1:2" s="47" customFormat="1" ht="27" customHeight="1">
      <c r="A43" s="111">
        <v>41</v>
      </c>
      <c r="B43" s="129" t="s">
        <v>2654</v>
      </c>
    </row>
    <row r="44" spans="1:2" s="47" customFormat="1" ht="27" customHeight="1">
      <c r="A44" s="111">
        <v>42</v>
      </c>
      <c r="B44" s="129" t="s">
        <v>2655</v>
      </c>
    </row>
    <row r="45" spans="1:2" s="47" customFormat="1" ht="27" customHeight="1">
      <c r="A45" s="111">
        <v>43</v>
      </c>
      <c r="B45" s="130" t="s">
        <v>2656</v>
      </c>
    </row>
    <row r="46" spans="1:2" s="47" customFormat="1" ht="27" customHeight="1">
      <c r="A46" s="111">
        <v>44</v>
      </c>
      <c r="B46" s="129" t="s">
        <v>2657</v>
      </c>
    </row>
    <row r="47" spans="1:2" s="47" customFormat="1" ht="27" customHeight="1">
      <c r="A47" s="111">
        <v>45</v>
      </c>
      <c r="B47" s="129" t="s">
        <v>2658</v>
      </c>
    </row>
    <row r="48" spans="1:2" s="47" customFormat="1" ht="27" customHeight="1">
      <c r="A48" s="111">
        <v>46</v>
      </c>
      <c r="B48" s="129" t="s">
        <v>2659</v>
      </c>
    </row>
    <row r="49" spans="1:2" s="47" customFormat="1" ht="27" customHeight="1">
      <c r="A49" s="111">
        <v>47</v>
      </c>
      <c r="B49" s="129" t="s">
        <v>2660</v>
      </c>
    </row>
    <row r="50" spans="1:2" s="47" customFormat="1" ht="27" customHeight="1">
      <c r="A50" s="111">
        <v>48</v>
      </c>
      <c r="B50" s="129" t="s">
        <v>2661</v>
      </c>
    </row>
    <row r="51" spans="1:2" s="47" customFormat="1" ht="27" customHeight="1">
      <c r="A51" s="111">
        <v>49</v>
      </c>
      <c r="B51" s="129" t="s">
        <v>2662</v>
      </c>
    </row>
    <row r="52" spans="1:2" s="47" customFormat="1" ht="27" customHeight="1">
      <c r="A52" s="111">
        <v>50</v>
      </c>
      <c r="B52" s="129" t="s">
        <v>2663</v>
      </c>
    </row>
    <row r="53" spans="1:2" s="47" customFormat="1" ht="27" customHeight="1">
      <c r="A53" s="111">
        <v>51</v>
      </c>
      <c r="B53" s="129" t="s">
        <v>2664</v>
      </c>
    </row>
    <row r="54" spans="1:2" s="47" customFormat="1" ht="27" customHeight="1">
      <c r="A54" s="111">
        <v>52</v>
      </c>
      <c r="B54" s="129" t="s">
        <v>2665</v>
      </c>
    </row>
    <row r="55" spans="1:2" s="47" customFormat="1" ht="27" customHeight="1">
      <c r="A55" s="111">
        <v>53</v>
      </c>
      <c r="B55" s="129" t="s">
        <v>2666</v>
      </c>
    </row>
    <row r="56" spans="1:2" s="47" customFormat="1" ht="27" customHeight="1">
      <c r="A56" s="111">
        <v>54</v>
      </c>
      <c r="B56" s="129" t="s">
        <v>2667</v>
      </c>
    </row>
    <row r="57" spans="1:2" s="47" customFormat="1" ht="27" customHeight="1">
      <c r="A57" s="111">
        <v>55</v>
      </c>
      <c r="B57" s="130" t="s">
        <v>2668</v>
      </c>
    </row>
    <row r="58" spans="1:2" s="47" customFormat="1" ht="27" customHeight="1">
      <c r="A58" s="111">
        <v>56</v>
      </c>
      <c r="B58" s="129" t="s">
        <v>2669</v>
      </c>
    </row>
    <row r="59" spans="1:2" s="47" customFormat="1" ht="27" customHeight="1">
      <c r="A59" s="111">
        <v>57</v>
      </c>
      <c r="B59" s="129" t="s">
        <v>2670</v>
      </c>
    </row>
    <row r="60" spans="1:2" s="47" customFormat="1" ht="27" customHeight="1">
      <c r="A60" s="111">
        <v>58</v>
      </c>
      <c r="B60" s="129" t="s">
        <v>2671</v>
      </c>
    </row>
    <row r="61" spans="1:2" s="47" customFormat="1" ht="27" customHeight="1">
      <c r="A61" s="111">
        <v>59</v>
      </c>
      <c r="B61" s="129" t="s">
        <v>2672</v>
      </c>
    </row>
    <row r="62" spans="1:2" s="47" customFormat="1" ht="27" customHeight="1">
      <c r="A62" s="111">
        <v>60</v>
      </c>
      <c r="B62" s="129" t="s">
        <v>2673</v>
      </c>
    </row>
    <row r="63" spans="1:2" s="47" customFormat="1" ht="27" customHeight="1">
      <c r="A63" s="111">
        <v>61</v>
      </c>
      <c r="B63" s="129" t="s">
        <v>2674</v>
      </c>
    </row>
    <row r="64" spans="1:2" s="47" customFormat="1" ht="27" customHeight="1">
      <c r="A64" s="111">
        <v>62</v>
      </c>
      <c r="B64" s="129" t="s">
        <v>2675</v>
      </c>
    </row>
    <row r="65" spans="1:2" s="47" customFormat="1" ht="27" customHeight="1">
      <c r="A65" s="111">
        <v>63</v>
      </c>
      <c r="B65" s="129" t="s">
        <v>2676</v>
      </c>
    </row>
    <row r="66" spans="1:2" s="47" customFormat="1" ht="27" customHeight="1">
      <c r="A66" s="111">
        <v>64</v>
      </c>
      <c r="B66" s="129" t="s">
        <v>2677</v>
      </c>
    </row>
    <row r="67" spans="1:2" s="47" customFormat="1" ht="27" customHeight="1">
      <c r="A67" s="111">
        <v>65</v>
      </c>
      <c r="B67" s="129" t="s">
        <v>2678</v>
      </c>
    </row>
    <row r="68" spans="1:2" s="47" customFormat="1" ht="27" customHeight="1">
      <c r="A68" s="111">
        <v>66</v>
      </c>
      <c r="B68" s="129" t="s">
        <v>2679</v>
      </c>
    </row>
    <row r="69" spans="1:2" s="47" customFormat="1" ht="27" customHeight="1">
      <c r="A69" s="111">
        <v>67</v>
      </c>
      <c r="B69" s="129" t="s">
        <v>2680</v>
      </c>
    </row>
    <row r="70" spans="1:2" s="47" customFormat="1" ht="27" customHeight="1">
      <c r="A70" s="111">
        <v>68</v>
      </c>
      <c r="B70" s="129" t="s">
        <v>2681</v>
      </c>
    </row>
    <row r="71" spans="1:2" s="47" customFormat="1" ht="27" customHeight="1">
      <c r="A71" s="111">
        <v>69</v>
      </c>
      <c r="B71" s="129" t="s">
        <v>2682</v>
      </c>
    </row>
    <row r="72" spans="1:2" s="47" customFormat="1" ht="27" customHeight="1">
      <c r="A72" s="111">
        <v>70</v>
      </c>
      <c r="B72" s="129" t="s">
        <v>2683</v>
      </c>
    </row>
    <row r="73" spans="1:2" s="47" customFormat="1" ht="27" customHeight="1">
      <c r="A73" s="111">
        <v>71</v>
      </c>
      <c r="B73" s="129" t="s">
        <v>2684</v>
      </c>
    </row>
    <row r="74" spans="1:2" s="47" customFormat="1" ht="27" customHeight="1">
      <c r="A74" s="111">
        <v>72</v>
      </c>
      <c r="B74" s="129" t="s">
        <v>2685</v>
      </c>
    </row>
    <row r="75" spans="1:2" s="47" customFormat="1" ht="27" customHeight="1">
      <c r="A75" s="111">
        <v>73</v>
      </c>
      <c r="B75" s="129" t="s">
        <v>2686</v>
      </c>
    </row>
    <row r="76" spans="1:2" s="47" customFormat="1" ht="27" customHeight="1">
      <c r="A76" s="111">
        <v>74</v>
      </c>
      <c r="B76" s="129" t="s">
        <v>2687</v>
      </c>
    </row>
    <row r="77" spans="1:2" s="47" customFormat="1" ht="27" customHeight="1">
      <c r="A77" s="111">
        <v>75</v>
      </c>
      <c r="B77" s="129" t="s">
        <v>2688</v>
      </c>
    </row>
    <row r="78" spans="1:2" s="47" customFormat="1" ht="27" customHeight="1">
      <c r="A78" s="111">
        <v>76</v>
      </c>
      <c r="B78" s="129" t="s">
        <v>2689</v>
      </c>
    </row>
    <row r="79" spans="1:2" s="47" customFormat="1" ht="27" customHeight="1">
      <c r="A79" s="111">
        <v>77</v>
      </c>
      <c r="B79" s="129" t="s">
        <v>2690</v>
      </c>
    </row>
    <row r="80" spans="1:2" s="47" customFormat="1" ht="27" customHeight="1">
      <c r="A80" s="111">
        <v>78</v>
      </c>
      <c r="B80" s="129" t="s">
        <v>2691</v>
      </c>
    </row>
    <row r="81" spans="1:2" s="47" customFormat="1" ht="27" customHeight="1">
      <c r="A81" s="111">
        <v>79</v>
      </c>
      <c r="B81" s="129" t="s">
        <v>2692</v>
      </c>
    </row>
    <row r="82" spans="1:2" s="47" customFormat="1" ht="27" customHeight="1">
      <c r="A82" s="111">
        <v>80</v>
      </c>
      <c r="B82" s="129" t="s">
        <v>2693</v>
      </c>
    </row>
    <row r="83" spans="1:2" s="47" customFormat="1" ht="27" customHeight="1">
      <c r="A83" s="111">
        <v>81</v>
      </c>
      <c r="B83" s="129" t="s">
        <v>2694</v>
      </c>
    </row>
    <row r="84" spans="1:2" s="47" customFormat="1" ht="27" customHeight="1">
      <c r="A84" s="111">
        <v>82</v>
      </c>
      <c r="B84" s="129" t="s">
        <v>2601</v>
      </c>
    </row>
    <row r="85" spans="1:2" s="47" customFormat="1" ht="27" customHeight="1">
      <c r="A85" s="111">
        <v>83</v>
      </c>
      <c r="B85" s="129" t="s">
        <v>2602</v>
      </c>
    </row>
    <row r="86" spans="1:2" s="47" customFormat="1" ht="27" customHeight="1">
      <c r="A86" s="111">
        <v>84</v>
      </c>
      <c r="B86" s="129" t="s">
        <v>2695</v>
      </c>
    </row>
    <row r="87" spans="1:2" s="47" customFormat="1" ht="27" customHeight="1">
      <c r="A87" s="111">
        <v>85</v>
      </c>
      <c r="B87" s="129" t="s">
        <v>2696</v>
      </c>
    </row>
    <row r="88" spans="1:2" s="47" customFormat="1" ht="27" customHeight="1">
      <c r="A88" s="111">
        <v>86</v>
      </c>
      <c r="B88" s="129" t="s">
        <v>2603</v>
      </c>
    </row>
    <row r="89" spans="1:2" s="47" customFormat="1" ht="27" customHeight="1">
      <c r="A89" s="111">
        <v>87</v>
      </c>
      <c r="B89" s="129" t="s">
        <v>2697</v>
      </c>
    </row>
    <row r="90" spans="1:2" s="47" customFormat="1" ht="27" customHeight="1">
      <c r="A90" s="111">
        <v>88</v>
      </c>
      <c r="B90" s="129" t="s">
        <v>2604</v>
      </c>
    </row>
    <row r="91" spans="1:2" s="47" customFormat="1" ht="27" customHeight="1">
      <c r="A91" s="111">
        <v>89</v>
      </c>
      <c r="B91" s="129" t="s">
        <v>2698</v>
      </c>
    </row>
    <row r="92" spans="1:2" s="47" customFormat="1" ht="27" customHeight="1">
      <c r="A92" s="111">
        <v>90</v>
      </c>
      <c r="B92" s="129" t="s">
        <v>2699</v>
      </c>
    </row>
    <row r="93" spans="1:2" s="47" customFormat="1" ht="27" customHeight="1">
      <c r="A93" s="111">
        <v>91</v>
      </c>
      <c r="B93" s="129" t="s">
        <v>2700</v>
      </c>
    </row>
    <row r="94" spans="1:2" s="47" customFormat="1" ht="27" customHeight="1">
      <c r="A94" s="111">
        <v>92</v>
      </c>
      <c r="B94" s="129" t="s">
        <v>2701</v>
      </c>
    </row>
    <row r="95" spans="1:2" s="47" customFormat="1" ht="27" customHeight="1">
      <c r="A95" s="111">
        <v>93</v>
      </c>
      <c r="B95" s="129" t="s">
        <v>2702</v>
      </c>
    </row>
    <row r="96" spans="1:2" s="47" customFormat="1" ht="27" customHeight="1">
      <c r="A96" s="111">
        <v>94</v>
      </c>
      <c r="B96" s="129" t="s">
        <v>2703</v>
      </c>
    </row>
    <row r="97" spans="1:2" s="47" customFormat="1" ht="27" customHeight="1">
      <c r="A97" s="111">
        <v>95</v>
      </c>
      <c r="B97" s="129" t="s">
        <v>2704</v>
      </c>
    </row>
    <row r="98" spans="1:2" s="47" customFormat="1" ht="27" customHeight="1">
      <c r="A98" s="111">
        <v>96</v>
      </c>
      <c r="B98" s="129" t="s">
        <v>2705</v>
      </c>
    </row>
    <row r="99" spans="1:2" s="47" customFormat="1" ht="27" customHeight="1">
      <c r="A99" s="111">
        <v>97</v>
      </c>
      <c r="B99" s="129" t="s">
        <v>2706</v>
      </c>
    </row>
    <row r="100" spans="1:2" s="47" customFormat="1" ht="27" customHeight="1">
      <c r="A100" s="111">
        <v>98</v>
      </c>
      <c r="B100" s="129" t="s">
        <v>2707</v>
      </c>
    </row>
    <row r="101" spans="1:2" s="47" customFormat="1" ht="27" customHeight="1">
      <c r="A101" s="111">
        <v>99</v>
      </c>
      <c r="B101" s="129" t="s">
        <v>2708</v>
      </c>
    </row>
    <row r="102" spans="1:2" s="47" customFormat="1" ht="27" customHeight="1">
      <c r="A102" s="111">
        <v>100</v>
      </c>
      <c r="B102" s="129" t="s">
        <v>2709</v>
      </c>
    </row>
    <row r="103" spans="1:2" s="47" customFormat="1" ht="27" customHeight="1">
      <c r="A103" s="111">
        <v>101</v>
      </c>
      <c r="B103" s="129" t="s">
        <v>2710</v>
      </c>
    </row>
    <row r="104" spans="1:2" s="47" customFormat="1" ht="27" customHeight="1">
      <c r="A104" s="111">
        <v>102</v>
      </c>
      <c r="B104" s="129" t="s">
        <v>2711</v>
      </c>
    </row>
    <row r="105" spans="1:2" s="47" customFormat="1" ht="27" customHeight="1">
      <c r="A105" s="111">
        <v>103</v>
      </c>
      <c r="B105" s="129" t="s">
        <v>2712</v>
      </c>
    </row>
    <row r="106" spans="1:2" s="47" customFormat="1" ht="27" customHeight="1">
      <c r="A106" s="111">
        <v>104</v>
      </c>
      <c r="B106" s="129" t="s">
        <v>2713</v>
      </c>
    </row>
    <row r="107" spans="1:2" s="47" customFormat="1" ht="27" customHeight="1">
      <c r="A107" s="111">
        <v>105</v>
      </c>
      <c r="B107" s="129" t="s">
        <v>2714</v>
      </c>
    </row>
    <row r="108" spans="1:2" s="47" customFormat="1" ht="27" customHeight="1">
      <c r="A108" s="111">
        <v>106</v>
      </c>
      <c r="B108" s="129" t="s">
        <v>2715</v>
      </c>
    </row>
    <row r="109" spans="1:2" s="47" customFormat="1" ht="27" customHeight="1">
      <c r="A109" s="111">
        <v>107</v>
      </c>
      <c r="B109" s="129" t="s">
        <v>2716</v>
      </c>
    </row>
    <row r="110" spans="1:2" s="47" customFormat="1" ht="27" customHeight="1">
      <c r="A110" s="111">
        <v>108</v>
      </c>
      <c r="B110" s="129" t="s">
        <v>2717</v>
      </c>
    </row>
    <row r="111" spans="1:2" s="47" customFormat="1" ht="27" customHeight="1">
      <c r="A111" s="111">
        <v>109</v>
      </c>
      <c r="B111" s="129" t="s">
        <v>2718</v>
      </c>
    </row>
    <row r="112" spans="1:2" s="47" customFormat="1" ht="27" customHeight="1">
      <c r="A112" s="111">
        <v>110</v>
      </c>
      <c r="B112" s="129" t="s">
        <v>2719</v>
      </c>
    </row>
    <row r="113" spans="1:2" s="47" customFormat="1" ht="27" customHeight="1">
      <c r="A113" s="111">
        <v>111</v>
      </c>
      <c r="B113" s="129" t="s">
        <v>2720</v>
      </c>
    </row>
    <row r="114" spans="1:2" s="47" customFormat="1" ht="27" customHeight="1">
      <c r="A114" s="111">
        <v>112</v>
      </c>
      <c r="B114" s="129" t="s">
        <v>2721</v>
      </c>
    </row>
    <row r="115" spans="1:2" s="47" customFormat="1" ht="27" customHeight="1">
      <c r="A115" s="111">
        <v>113</v>
      </c>
      <c r="B115" s="129" t="s">
        <v>2722</v>
      </c>
    </row>
    <row r="116" spans="1:2" s="47" customFormat="1" ht="27" customHeight="1">
      <c r="A116" s="111">
        <v>114</v>
      </c>
      <c r="B116" s="129" t="s">
        <v>2723</v>
      </c>
    </row>
    <row r="117" spans="1:2" s="47" customFormat="1" ht="27" customHeight="1">
      <c r="A117" s="111">
        <v>115</v>
      </c>
      <c r="B117" s="129" t="s">
        <v>2724</v>
      </c>
    </row>
    <row r="118" spans="1:2" s="47" customFormat="1" ht="27" customHeight="1">
      <c r="A118" s="111">
        <v>116</v>
      </c>
      <c r="B118" s="129" t="s">
        <v>2725</v>
      </c>
    </row>
    <row r="119" spans="1:2" s="47" customFormat="1" ht="27" customHeight="1">
      <c r="A119" s="111">
        <v>117</v>
      </c>
      <c r="B119" s="129" t="s">
        <v>2726</v>
      </c>
    </row>
    <row r="120" spans="1:2" s="47" customFormat="1" ht="27" customHeight="1">
      <c r="A120" s="111">
        <v>118</v>
      </c>
      <c r="B120" s="129" t="s">
        <v>2727</v>
      </c>
    </row>
    <row r="121" spans="1:2" s="47" customFormat="1" ht="27" customHeight="1">
      <c r="A121" s="111">
        <v>119</v>
      </c>
      <c r="B121" s="129" t="s">
        <v>2728</v>
      </c>
    </row>
    <row r="122" spans="1:2" s="47" customFormat="1" ht="27" customHeight="1">
      <c r="A122" s="111">
        <v>120</v>
      </c>
      <c r="B122" s="129" t="s">
        <v>2729</v>
      </c>
    </row>
    <row r="123" spans="1:2" s="47" customFormat="1" ht="27" customHeight="1">
      <c r="A123" s="111">
        <v>121</v>
      </c>
      <c r="B123" s="129" t="s">
        <v>2730</v>
      </c>
    </row>
    <row r="124" spans="1:2" s="47" customFormat="1" ht="27" customHeight="1">
      <c r="A124" s="111">
        <v>122</v>
      </c>
      <c r="B124" s="129" t="s">
        <v>2731</v>
      </c>
    </row>
    <row r="125" spans="1:2" s="47" customFormat="1" ht="27" customHeight="1">
      <c r="A125" s="111">
        <v>123</v>
      </c>
      <c r="B125" s="129" t="s">
        <v>2732</v>
      </c>
    </row>
    <row r="126" spans="1:2" s="47" customFormat="1" ht="27" customHeight="1">
      <c r="A126" s="111">
        <v>124</v>
      </c>
      <c r="B126" s="129" t="s">
        <v>2733</v>
      </c>
    </row>
    <row r="127" spans="1:2" s="47" customFormat="1" ht="27" customHeight="1">
      <c r="A127" s="111">
        <v>125</v>
      </c>
      <c r="B127" s="129" t="s">
        <v>2734</v>
      </c>
    </row>
    <row r="128" spans="1:2" s="47" customFormat="1" ht="27" customHeight="1">
      <c r="A128" s="111">
        <v>126</v>
      </c>
      <c r="B128" s="129" t="s">
        <v>2735</v>
      </c>
    </row>
    <row r="129" spans="1:2" s="47" customFormat="1" ht="27" customHeight="1">
      <c r="A129" s="111">
        <v>127</v>
      </c>
      <c r="B129" s="129" t="s">
        <v>2736</v>
      </c>
    </row>
    <row r="130" spans="1:2" s="47" customFormat="1" ht="27" customHeight="1">
      <c r="A130" s="111">
        <v>128</v>
      </c>
      <c r="B130" s="129" t="s">
        <v>2737</v>
      </c>
    </row>
    <row r="131" spans="1:2" s="47" customFormat="1" ht="27" customHeight="1">
      <c r="A131" s="111">
        <v>129</v>
      </c>
      <c r="B131" s="129" t="s">
        <v>2738</v>
      </c>
    </row>
    <row r="132" spans="1:2" s="47" customFormat="1" ht="27" customHeight="1">
      <c r="A132" s="111">
        <v>130</v>
      </c>
      <c r="B132" s="129" t="s">
        <v>2739</v>
      </c>
    </row>
    <row r="133" spans="1:2" s="47" customFormat="1" ht="27" customHeight="1">
      <c r="A133" s="111">
        <v>131</v>
      </c>
      <c r="B133" s="129" t="s">
        <v>1213</v>
      </c>
    </row>
    <row r="134" spans="1:2" s="47" customFormat="1" ht="27" customHeight="1">
      <c r="A134" s="111">
        <v>132</v>
      </c>
      <c r="B134" s="129" t="s">
        <v>2740</v>
      </c>
    </row>
    <row r="135" spans="1:2" s="47" customFormat="1" ht="27" customHeight="1">
      <c r="A135" s="111">
        <v>133</v>
      </c>
      <c r="B135" s="129" t="s">
        <v>2741</v>
      </c>
    </row>
    <row r="136" spans="1:2" s="47" customFormat="1" ht="27" customHeight="1">
      <c r="A136" s="111">
        <v>134</v>
      </c>
      <c r="B136" s="129" t="s">
        <v>2742</v>
      </c>
    </row>
    <row r="137" spans="1:2" s="47" customFormat="1" ht="27" customHeight="1">
      <c r="A137" s="111">
        <v>135</v>
      </c>
      <c r="B137" s="129" t="s">
        <v>2743</v>
      </c>
    </row>
    <row r="138" spans="1:2" s="47" customFormat="1" ht="27" customHeight="1">
      <c r="A138" s="111">
        <v>136</v>
      </c>
      <c r="B138" s="129" t="s">
        <v>2744</v>
      </c>
    </row>
    <row r="139" spans="1:2" s="47" customFormat="1" ht="27" customHeight="1">
      <c r="A139" s="111">
        <v>137</v>
      </c>
      <c r="B139" s="129" t="s">
        <v>2745</v>
      </c>
    </row>
    <row r="140" spans="1:2" s="47" customFormat="1" ht="27" customHeight="1">
      <c r="A140" s="111">
        <v>140</v>
      </c>
      <c r="B140" s="129" t="s">
        <v>2746</v>
      </c>
    </row>
    <row r="141" spans="1:2" s="47" customFormat="1" ht="27" customHeight="1">
      <c r="A141" s="111">
        <v>141</v>
      </c>
      <c r="B141" s="129" t="s">
        <v>2747</v>
      </c>
    </row>
    <row r="142" spans="1:2" s="47" customFormat="1" ht="27" customHeight="1">
      <c r="A142" s="111">
        <v>142</v>
      </c>
      <c r="B142" s="129" t="s">
        <v>2748</v>
      </c>
    </row>
    <row r="143" spans="1:2" s="47" customFormat="1" ht="27" customHeight="1">
      <c r="A143" s="111">
        <v>143</v>
      </c>
      <c r="B143" s="129" t="s">
        <v>2749</v>
      </c>
    </row>
    <row r="144" spans="1:2" s="47" customFormat="1" ht="27" customHeight="1">
      <c r="A144" s="111">
        <v>144</v>
      </c>
      <c r="B144" s="129" t="s">
        <v>2750</v>
      </c>
    </row>
    <row r="145" spans="1:4" s="47" customFormat="1" ht="27" customHeight="1">
      <c r="A145" s="111">
        <v>145</v>
      </c>
      <c r="B145" s="129" t="s">
        <v>2751</v>
      </c>
    </row>
    <row r="146" spans="1:4" s="47" customFormat="1" ht="27" customHeight="1">
      <c r="A146" s="111">
        <v>146</v>
      </c>
      <c r="B146" s="129" t="s">
        <v>2752</v>
      </c>
    </row>
    <row r="147" spans="1:4" s="47" customFormat="1" ht="27" customHeight="1">
      <c r="A147" s="111">
        <v>147</v>
      </c>
      <c r="B147" s="129" t="s">
        <v>2753</v>
      </c>
    </row>
    <row r="148" spans="1:4" s="47" customFormat="1" ht="27" customHeight="1">
      <c r="A148" s="111">
        <v>148</v>
      </c>
      <c r="B148" s="129" t="s">
        <v>2754</v>
      </c>
    </row>
    <row r="149" spans="1:4" s="47" customFormat="1" ht="27" customHeight="1">
      <c r="A149" s="111">
        <v>149</v>
      </c>
      <c r="B149" s="129" t="s">
        <v>2755</v>
      </c>
    </row>
    <row r="150" spans="1:4" s="47" customFormat="1" ht="27" customHeight="1">
      <c r="A150" s="111">
        <v>150</v>
      </c>
      <c r="B150" s="129" t="s">
        <v>2756</v>
      </c>
    </row>
    <row r="151" spans="1:4" s="47" customFormat="1" ht="27" customHeight="1">
      <c r="A151" s="111">
        <v>151</v>
      </c>
      <c r="B151" s="129" t="s">
        <v>2757</v>
      </c>
    </row>
    <row r="152" spans="1:4" s="47" customFormat="1" ht="27" customHeight="1">
      <c r="A152" s="111">
        <v>152</v>
      </c>
      <c r="B152" s="129" t="s">
        <v>2758</v>
      </c>
    </row>
    <row r="153" spans="1:4" s="47" customFormat="1" ht="27" customHeight="1">
      <c r="A153" s="111">
        <v>153</v>
      </c>
      <c r="B153" s="129" t="s">
        <v>2759</v>
      </c>
    </row>
    <row r="154" spans="1:4" s="47" customFormat="1" ht="27" customHeight="1">
      <c r="A154" s="111">
        <v>154</v>
      </c>
      <c r="B154" s="129" t="s">
        <v>2760</v>
      </c>
    </row>
    <row r="155" spans="1:4" s="47" customFormat="1" ht="27" customHeight="1">
      <c r="A155" s="111">
        <v>155</v>
      </c>
      <c r="B155" s="129" t="s">
        <v>2761</v>
      </c>
    </row>
    <row r="156" spans="1:4" s="47" customFormat="1" ht="27" customHeight="1">
      <c r="A156" s="111">
        <v>156</v>
      </c>
      <c r="B156" s="129" t="s">
        <v>2762</v>
      </c>
      <c r="D156" s="47" t="s">
        <v>744</v>
      </c>
    </row>
    <row r="157" spans="1:4" s="47" customFormat="1" ht="27" customHeight="1">
      <c r="A157" s="111">
        <v>157</v>
      </c>
      <c r="B157" s="129" t="s">
        <v>2763</v>
      </c>
    </row>
    <row r="158" spans="1:4" s="47" customFormat="1" ht="27" customHeight="1">
      <c r="A158" s="111">
        <v>158</v>
      </c>
      <c r="B158" s="129" t="s">
        <v>2764</v>
      </c>
    </row>
    <row r="159" spans="1:4" s="47" customFormat="1" ht="27" customHeight="1">
      <c r="A159" s="111">
        <v>159</v>
      </c>
      <c r="B159" s="129" t="s">
        <v>2765</v>
      </c>
    </row>
    <row r="160" spans="1:4" s="47" customFormat="1" ht="27" customHeight="1">
      <c r="A160" s="111">
        <v>160</v>
      </c>
      <c r="B160" s="129" t="s">
        <v>2766</v>
      </c>
    </row>
    <row r="161" spans="1:2" s="47" customFormat="1" ht="27" customHeight="1">
      <c r="A161" s="111">
        <v>161</v>
      </c>
      <c r="B161" s="129" t="s">
        <v>2767</v>
      </c>
    </row>
    <row r="162" spans="1:2" s="47" customFormat="1" ht="27" customHeight="1">
      <c r="A162" s="111">
        <v>162</v>
      </c>
      <c r="B162" s="129" t="s">
        <v>2768</v>
      </c>
    </row>
    <row r="163" spans="1:2" s="47" customFormat="1" ht="27" customHeight="1">
      <c r="A163" s="111">
        <v>163</v>
      </c>
      <c r="B163" s="129" t="s">
        <v>2769</v>
      </c>
    </row>
    <row r="164" spans="1:2" s="47" customFormat="1" ht="27" customHeight="1">
      <c r="A164" s="111">
        <v>164</v>
      </c>
      <c r="B164" s="129" t="s">
        <v>2770</v>
      </c>
    </row>
    <row r="165" spans="1:2" s="47" customFormat="1" ht="27" customHeight="1">
      <c r="A165" s="111">
        <v>165</v>
      </c>
      <c r="B165" s="129" t="s">
        <v>2771</v>
      </c>
    </row>
    <row r="166" spans="1:2" s="47" customFormat="1" ht="27" customHeight="1">
      <c r="A166" s="111">
        <v>166</v>
      </c>
      <c r="B166" s="129" t="s">
        <v>2772</v>
      </c>
    </row>
    <row r="167" spans="1:2" s="47" customFormat="1" ht="27" customHeight="1">
      <c r="A167" s="111">
        <v>167</v>
      </c>
      <c r="B167" s="129" t="s">
        <v>2773</v>
      </c>
    </row>
    <row r="168" spans="1:2" s="47" customFormat="1" ht="27" customHeight="1">
      <c r="A168" s="111">
        <v>168</v>
      </c>
      <c r="B168" s="129" t="s">
        <v>2774</v>
      </c>
    </row>
    <row r="169" spans="1:2" s="47" customFormat="1" ht="27" customHeight="1">
      <c r="A169" s="111">
        <v>169</v>
      </c>
      <c r="B169" s="129" t="s">
        <v>2775</v>
      </c>
    </row>
    <row r="170" spans="1:2" s="47" customFormat="1" ht="27" customHeight="1">
      <c r="A170" s="111">
        <v>170</v>
      </c>
      <c r="B170" s="129" t="s">
        <v>2776</v>
      </c>
    </row>
    <row r="171" spans="1:2" s="47" customFormat="1" ht="27" customHeight="1">
      <c r="A171" s="111">
        <v>171</v>
      </c>
      <c r="B171" s="129" t="s">
        <v>2777</v>
      </c>
    </row>
    <row r="172" spans="1:2" s="47" customFormat="1" ht="27" customHeight="1">
      <c r="A172" s="111">
        <v>172</v>
      </c>
      <c r="B172" s="129" t="s">
        <v>2778</v>
      </c>
    </row>
    <row r="173" spans="1:2" s="47" customFormat="1" ht="27" customHeight="1">
      <c r="A173" s="111">
        <v>173</v>
      </c>
      <c r="B173" s="129" t="s">
        <v>2779</v>
      </c>
    </row>
    <row r="174" spans="1:2" s="47" customFormat="1" ht="27" customHeight="1">
      <c r="A174" s="111">
        <v>174</v>
      </c>
      <c r="B174" s="129" t="s">
        <v>2780</v>
      </c>
    </row>
    <row r="175" spans="1:2" s="47" customFormat="1" ht="27" customHeight="1">
      <c r="A175" s="111">
        <v>175</v>
      </c>
      <c r="B175" s="129" t="s">
        <v>2781</v>
      </c>
    </row>
    <row r="176" spans="1:2" s="47" customFormat="1" ht="27" customHeight="1">
      <c r="A176" s="111">
        <v>176</v>
      </c>
      <c r="B176" s="129" t="s">
        <v>2782</v>
      </c>
    </row>
    <row r="177" spans="1:2" s="47" customFormat="1" ht="27" customHeight="1">
      <c r="A177" s="111">
        <v>177</v>
      </c>
      <c r="B177" s="129" t="s">
        <v>2783</v>
      </c>
    </row>
    <row r="178" spans="1:2" s="47" customFormat="1" ht="27" customHeight="1">
      <c r="A178" s="111">
        <v>178</v>
      </c>
      <c r="B178" s="129" t="s">
        <v>2784</v>
      </c>
    </row>
    <row r="179" spans="1:2" s="47" customFormat="1" ht="27" customHeight="1">
      <c r="A179" s="111">
        <v>179</v>
      </c>
      <c r="B179" s="129" t="s">
        <v>2785</v>
      </c>
    </row>
    <row r="180" spans="1:2" s="47" customFormat="1" ht="27" customHeight="1">
      <c r="A180" s="111">
        <v>180</v>
      </c>
      <c r="B180" s="129" t="s">
        <v>2786</v>
      </c>
    </row>
    <row r="181" spans="1:2" s="47" customFormat="1" ht="27" customHeight="1">
      <c r="A181" s="111">
        <v>181</v>
      </c>
      <c r="B181" s="129" t="s">
        <v>2787</v>
      </c>
    </row>
    <row r="182" spans="1:2" s="47" customFormat="1" ht="27" customHeight="1">
      <c r="A182" s="111">
        <v>182</v>
      </c>
      <c r="B182" s="129" t="s">
        <v>2788</v>
      </c>
    </row>
    <row r="183" spans="1:2" s="47" customFormat="1" ht="27" customHeight="1">
      <c r="A183" s="111">
        <v>183</v>
      </c>
      <c r="B183" s="129" t="s">
        <v>2789</v>
      </c>
    </row>
    <row r="184" spans="1:2" s="47" customFormat="1" ht="27" customHeight="1">
      <c r="A184" s="111">
        <v>184</v>
      </c>
      <c r="B184" s="129" t="s">
        <v>2790</v>
      </c>
    </row>
    <row r="185" spans="1:2" s="47" customFormat="1" ht="27" customHeight="1">
      <c r="A185" s="111">
        <v>185</v>
      </c>
      <c r="B185" s="129" t="s">
        <v>2791</v>
      </c>
    </row>
    <row r="186" spans="1:2" s="47" customFormat="1" ht="27" customHeight="1">
      <c r="A186" s="111">
        <v>186</v>
      </c>
      <c r="B186" s="129" t="s">
        <v>2792</v>
      </c>
    </row>
    <row r="187" spans="1:2" s="47" customFormat="1" ht="27" customHeight="1">
      <c r="A187" s="111">
        <v>187</v>
      </c>
      <c r="B187" s="129" t="s">
        <v>2793</v>
      </c>
    </row>
    <row r="188" spans="1:2" s="47" customFormat="1" ht="27" customHeight="1">
      <c r="A188" s="111">
        <v>188</v>
      </c>
      <c r="B188" s="129" t="s">
        <v>2794</v>
      </c>
    </row>
    <row r="189" spans="1:2" s="47" customFormat="1" ht="27" customHeight="1">
      <c r="A189" s="111">
        <v>189</v>
      </c>
      <c r="B189" s="129" t="s">
        <v>2795</v>
      </c>
    </row>
    <row r="190" spans="1:2" s="47" customFormat="1" ht="27" customHeight="1">
      <c r="A190" s="111">
        <v>190</v>
      </c>
      <c r="B190" s="129" t="s">
        <v>2796</v>
      </c>
    </row>
    <row r="191" spans="1:2" s="47" customFormat="1" ht="27" customHeight="1">
      <c r="A191" s="111">
        <v>191</v>
      </c>
      <c r="B191" s="129" t="s">
        <v>2797</v>
      </c>
    </row>
    <row r="192" spans="1:2" s="47" customFormat="1" ht="27" customHeight="1">
      <c r="A192" s="111">
        <v>192</v>
      </c>
      <c r="B192" s="129" t="s">
        <v>2798</v>
      </c>
    </row>
    <row r="193" spans="1:2" s="47" customFormat="1" ht="27" customHeight="1">
      <c r="A193" s="111">
        <v>193</v>
      </c>
      <c r="B193" s="129" t="s">
        <v>2799</v>
      </c>
    </row>
    <row r="194" spans="1:2" s="47" customFormat="1" ht="27" customHeight="1">
      <c r="A194" s="111">
        <v>194</v>
      </c>
      <c r="B194" s="129" t="s">
        <v>2800</v>
      </c>
    </row>
    <row r="195" spans="1:2" s="47" customFormat="1" ht="27" customHeight="1">
      <c r="A195" s="111">
        <v>195</v>
      </c>
      <c r="B195" s="129" t="s">
        <v>2801</v>
      </c>
    </row>
    <row r="196" spans="1:2" s="47" customFormat="1" ht="27" customHeight="1">
      <c r="A196" s="111">
        <v>196</v>
      </c>
      <c r="B196" s="129" t="s">
        <v>2802</v>
      </c>
    </row>
    <row r="197" spans="1:2" s="47" customFormat="1" ht="27" customHeight="1">
      <c r="A197" s="111">
        <v>197</v>
      </c>
      <c r="B197" s="129" t="s">
        <v>2803</v>
      </c>
    </row>
    <row r="198" spans="1:2" s="47" customFormat="1" ht="27" customHeight="1">
      <c r="A198" s="111">
        <v>198</v>
      </c>
      <c r="B198" s="129" t="s">
        <v>2804</v>
      </c>
    </row>
    <row r="199" spans="1:2" s="47" customFormat="1" ht="27" customHeight="1">
      <c r="A199" s="111">
        <v>199</v>
      </c>
      <c r="B199" s="129" t="s">
        <v>2805</v>
      </c>
    </row>
    <row r="200" spans="1:2" s="47" customFormat="1" ht="27" customHeight="1">
      <c r="A200" s="111">
        <v>200</v>
      </c>
      <c r="B200" s="129" t="s">
        <v>2806</v>
      </c>
    </row>
    <row r="201" spans="1:2" s="47" customFormat="1" ht="27" customHeight="1">
      <c r="A201" s="111">
        <v>201</v>
      </c>
      <c r="B201" s="129" t="s">
        <v>2807</v>
      </c>
    </row>
    <row r="202" spans="1:2" s="47" customFormat="1" ht="27" customHeight="1">
      <c r="A202" s="111">
        <v>202</v>
      </c>
      <c r="B202" s="129" t="s">
        <v>2808</v>
      </c>
    </row>
    <row r="203" spans="1:2" s="47" customFormat="1" ht="27" customHeight="1">
      <c r="A203" s="111">
        <v>203</v>
      </c>
      <c r="B203" s="129" t="s">
        <v>2809</v>
      </c>
    </row>
    <row r="204" spans="1:2" s="47" customFormat="1" ht="27" customHeight="1">
      <c r="A204" s="111">
        <v>204</v>
      </c>
      <c r="B204" s="129" t="s">
        <v>2810</v>
      </c>
    </row>
    <row r="205" spans="1:2" s="47" customFormat="1" ht="27" customHeight="1">
      <c r="A205" s="111">
        <v>205</v>
      </c>
      <c r="B205" s="129" t="s">
        <v>2811</v>
      </c>
    </row>
    <row r="206" spans="1:2" s="47" customFormat="1" ht="27" customHeight="1">
      <c r="A206" s="111">
        <v>206</v>
      </c>
      <c r="B206" s="129" t="s">
        <v>2812</v>
      </c>
    </row>
    <row r="207" spans="1:2" s="47" customFormat="1" ht="27" customHeight="1">
      <c r="A207" s="111">
        <v>207</v>
      </c>
      <c r="B207" s="129" t="s">
        <v>2813</v>
      </c>
    </row>
    <row r="208" spans="1:2" s="47" customFormat="1" ht="27" customHeight="1">
      <c r="A208" s="111">
        <v>208</v>
      </c>
      <c r="B208" s="129" t="s">
        <v>2814</v>
      </c>
    </row>
    <row r="209" spans="1:2" s="47" customFormat="1" ht="27" customHeight="1">
      <c r="A209" s="111">
        <v>209</v>
      </c>
      <c r="B209" s="129" t="s">
        <v>2815</v>
      </c>
    </row>
    <row r="210" spans="1:2" s="47" customFormat="1" ht="27" customHeight="1">
      <c r="A210" s="111">
        <v>210</v>
      </c>
      <c r="B210" s="129" t="s">
        <v>2816</v>
      </c>
    </row>
    <row r="211" spans="1:2" s="47" customFormat="1" ht="27" customHeight="1">
      <c r="A211" s="111">
        <v>211</v>
      </c>
      <c r="B211" s="133" t="s">
        <v>2817</v>
      </c>
    </row>
    <row r="212" spans="1:2" s="47" customFormat="1" ht="27" customHeight="1">
      <c r="A212" s="111">
        <v>212</v>
      </c>
      <c r="B212" s="129" t="s">
        <v>2818</v>
      </c>
    </row>
    <row r="213" spans="1:2" s="47" customFormat="1" ht="27" customHeight="1">
      <c r="A213" s="111">
        <v>213</v>
      </c>
      <c r="B213" s="129" t="s">
        <v>2819</v>
      </c>
    </row>
    <row r="214" spans="1:2" s="47" customFormat="1" ht="27" customHeight="1">
      <c r="A214" s="111">
        <v>214</v>
      </c>
      <c r="B214" s="129" t="s">
        <v>2820</v>
      </c>
    </row>
    <row r="215" spans="1:2" s="47" customFormat="1" ht="27" customHeight="1">
      <c r="A215" s="111">
        <v>215</v>
      </c>
      <c r="B215" s="129" t="s">
        <v>2821</v>
      </c>
    </row>
    <row r="216" spans="1:2" s="47" customFormat="1" ht="27" customHeight="1">
      <c r="A216" s="111">
        <v>216</v>
      </c>
      <c r="B216" s="129" t="s">
        <v>2822</v>
      </c>
    </row>
    <row r="217" spans="1:2" s="47" customFormat="1" ht="27" customHeight="1">
      <c r="A217" s="111">
        <v>217</v>
      </c>
      <c r="B217" s="129" t="s">
        <v>2823</v>
      </c>
    </row>
    <row r="218" spans="1:2" s="47" customFormat="1" ht="27" customHeight="1">
      <c r="A218" s="111">
        <v>218</v>
      </c>
      <c r="B218" s="129" t="s">
        <v>2824</v>
      </c>
    </row>
    <row r="219" spans="1:2" s="47" customFormat="1" ht="27" customHeight="1">
      <c r="A219" s="111">
        <v>219</v>
      </c>
      <c r="B219" s="129" t="s">
        <v>2825</v>
      </c>
    </row>
    <row r="220" spans="1:2" s="47" customFormat="1" ht="27" customHeight="1">
      <c r="A220" s="111">
        <v>220</v>
      </c>
      <c r="B220" s="129" t="s">
        <v>2826</v>
      </c>
    </row>
    <row r="221" spans="1:2" s="47" customFormat="1" ht="27" customHeight="1">
      <c r="A221" s="111">
        <v>221</v>
      </c>
      <c r="B221" s="129" t="s">
        <v>2827</v>
      </c>
    </row>
    <row r="222" spans="1:2" s="47" customFormat="1" ht="27" customHeight="1">
      <c r="A222" s="111">
        <v>222</v>
      </c>
      <c r="B222" s="129" t="s">
        <v>2828</v>
      </c>
    </row>
    <row r="223" spans="1:2" s="47" customFormat="1" ht="27" customHeight="1">
      <c r="A223" s="111">
        <v>223</v>
      </c>
      <c r="B223" s="129" t="s">
        <v>2829</v>
      </c>
    </row>
    <row r="224" spans="1:2" s="47" customFormat="1" ht="27" customHeight="1">
      <c r="A224" s="111">
        <v>224</v>
      </c>
      <c r="B224" s="129" t="s">
        <v>2830</v>
      </c>
    </row>
    <row r="225" spans="1:2" s="47" customFormat="1" ht="27" customHeight="1">
      <c r="A225" s="111">
        <v>225</v>
      </c>
      <c r="B225" s="129" t="s">
        <v>2831</v>
      </c>
    </row>
    <row r="226" spans="1:2" s="47" customFormat="1" ht="27" customHeight="1">
      <c r="A226" s="111">
        <v>226</v>
      </c>
      <c r="B226" s="129" t="s">
        <v>2832</v>
      </c>
    </row>
    <row r="227" spans="1:2" s="47" customFormat="1" ht="27" customHeight="1">
      <c r="A227" s="111">
        <v>227</v>
      </c>
      <c r="B227" s="129" t="s">
        <v>2833</v>
      </c>
    </row>
    <row r="228" spans="1:2" s="47" customFormat="1" ht="27" customHeight="1">
      <c r="A228" s="111">
        <v>228</v>
      </c>
      <c r="B228" s="129" t="s">
        <v>2834</v>
      </c>
    </row>
    <row r="229" spans="1:2" s="47" customFormat="1" ht="27" customHeight="1">
      <c r="A229" s="111">
        <v>229</v>
      </c>
      <c r="B229" s="129" t="s">
        <v>2835</v>
      </c>
    </row>
    <row r="230" spans="1:2" s="47" customFormat="1" ht="27" customHeight="1">
      <c r="A230" s="111">
        <v>230</v>
      </c>
      <c r="B230" s="129" t="s">
        <v>2836</v>
      </c>
    </row>
    <row r="231" spans="1:2" s="47" customFormat="1" ht="27" customHeight="1">
      <c r="A231" s="111">
        <v>231</v>
      </c>
      <c r="B231" s="129" t="s">
        <v>2837</v>
      </c>
    </row>
    <row r="232" spans="1:2" s="47" customFormat="1" ht="27" customHeight="1">
      <c r="A232" s="111">
        <v>232</v>
      </c>
      <c r="B232" s="129" t="s">
        <v>2838</v>
      </c>
    </row>
    <row r="233" spans="1:2" s="47" customFormat="1" ht="27" customHeight="1">
      <c r="A233" s="111">
        <v>233</v>
      </c>
      <c r="B233" s="129" t="s">
        <v>2839</v>
      </c>
    </row>
    <row r="234" spans="1:2" s="47" customFormat="1" ht="27" customHeight="1">
      <c r="A234" s="111">
        <v>234</v>
      </c>
      <c r="B234" s="129" t="s">
        <v>2840</v>
      </c>
    </row>
    <row r="235" spans="1:2" s="47" customFormat="1" ht="27" customHeight="1">
      <c r="A235" s="111">
        <v>235</v>
      </c>
      <c r="B235" s="129" t="s">
        <v>2841</v>
      </c>
    </row>
    <row r="236" spans="1:2" s="47" customFormat="1" ht="27" customHeight="1">
      <c r="A236" s="111">
        <v>236</v>
      </c>
      <c r="B236" s="129" t="s">
        <v>2842</v>
      </c>
    </row>
    <row r="237" spans="1:2" s="47" customFormat="1" ht="27" customHeight="1">
      <c r="A237" s="111">
        <v>237</v>
      </c>
      <c r="B237" s="129" t="s">
        <v>2843</v>
      </c>
    </row>
    <row r="238" spans="1:2" s="47" customFormat="1" ht="27" customHeight="1">
      <c r="A238" s="111">
        <v>238</v>
      </c>
      <c r="B238" s="129" t="s">
        <v>2844</v>
      </c>
    </row>
    <row r="239" spans="1:2" s="47" customFormat="1" ht="27" customHeight="1">
      <c r="A239" s="111">
        <v>239</v>
      </c>
      <c r="B239" s="129" t="s">
        <v>2845</v>
      </c>
    </row>
    <row r="240" spans="1:2" s="47" customFormat="1" ht="27" customHeight="1">
      <c r="A240" s="111">
        <v>240</v>
      </c>
      <c r="B240" s="129" t="s">
        <v>2846</v>
      </c>
    </row>
    <row r="241" spans="1:2" s="47" customFormat="1" ht="27" customHeight="1">
      <c r="A241" s="111">
        <v>241</v>
      </c>
      <c r="B241" s="129" t="s">
        <v>2847</v>
      </c>
    </row>
    <row r="242" spans="1:2" s="47" customFormat="1" ht="27" customHeight="1">
      <c r="A242" s="111">
        <v>242</v>
      </c>
      <c r="B242" s="129" t="s">
        <v>2848</v>
      </c>
    </row>
    <row r="243" spans="1:2" s="47" customFormat="1" ht="27" customHeight="1">
      <c r="A243" s="111">
        <v>243</v>
      </c>
      <c r="B243" s="129" t="s">
        <v>2849</v>
      </c>
    </row>
    <row r="244" spans="1:2" s="47" customFormat="1" ht="27" customHeight="1">
      <c r="A244" s="111">
        <v>244</v>
      </c>
      <c r="B244" s="129" t="s">
        <v>2850</v>
      </c>
    </row>
    <row r="245" spans="1:2" s="47" customFormat="1" ht="27" customHeight="1">
      <c r="A245" s="111">
        <v>245</v>
      </c>
      <c r="B245" s="129" t="s">
        <v>2851</v>
      </c>
    </row>
    <row r="246" spans="1:2" s="47" customFormat="1" ht="27" customHeight="1">
      <c r="A246" s="111">
        <v>246</v>
      </c>
      <c r="B246" s="129" t="s">
        <v>2852</v>
      </c>
    </row>
    <row r="247" spans="1:2" s="47" customFormat="1" ht="27" customHeight="1">
      <c r="A247" s="111">
        <v>247</v>
      </c>
      <c r="B247" s="129" t="s">
        <v>2853</v>
      </c>
    </row>
    <row r="248" spans="1:2" s="47" customFormat="1" ht="27" customHeight="1">
      <c r="A248" s="111">
        <v>248</v>
      </c>
      <c r="B248" s="129" t="s">
        <v>2854</v>
      </c>
    </row>
    <row r="249" spans="1:2" s="47" customFormat="1" ht="27" customHeight="1">
      <c r="A249" s="111">
        <v>249</v>
      </c>
      <c r="B249" s="129" t="s">
        <v>2855</v>
      </c>
    </row>
    <row r="250" spans="1:2" s="47" customFormat="1" ht="27" customHeight="1">
      <c r="A250" s="111">
        <v>250</v>
      </c>
      <c r="B250" s="129" t="s">
        <v>2856</v>
      </c>
    </row>
    <row r="251" spans="1:2" s="47" customFormat="1" ht="27" customHeight="1">
      <c r="A251" s="111">
        <v>251</v>
      </c>
      <c r="B251" s="129" t="s">
        <v>2857</v>
      </c>
    </row>
    <row r="252" spans="1:2" s="47" customFormat="1" ht="27" customHeight="1">
      <c r="A252" s="111">
        <v>252</v>
      </c>
      <c r="B252" s="129" t="s">
        <v>2858</v>
      </c>
    </row>
    <row r="253" spans="1:2" s="47" customFormat="1" ht="27" customHeight="1">
      <c r="A253" s="111">
        <v>253</v>
      </c>
      <c r="B253" s="129" t="s">
        <v>2859</v>
      </c>
    </row>
    <row r="254" spans="1:2" s="47" customFormat="1" ht="27" customHeight="1">
      <c r="A254" s="111">
        <v>254</v>
      </c>
      <c r="B254" s="129" t="s">
        <v>2860</v>
      </c>
    </row>
    <row r="255" spans="1:2" s="47" customFormat="1" ht="27" customHeight="1">
      <c r="A255" s="111">
        <v>255</v>
      </c>
      <c r="B255" s="129" t="s">
        <v>2861</v>
      </c>
    </row>
    <row r="256" spans="1:2" s="47" customFormat="1" ht="27" customHeight="1">
      <c r="A256" s="111">
        <v>256</v>
      </c>
      <c r="B256" s="129" t="s">
        <v>2862</v>
      </c>
    </row>
    <row r="257" spans="1:2" s="47" customFormat="1" ht="27" customHeight="1">
      <c r="A257" s="111">
        <v>257</v>
      </c>
      <c r="B257" s="129" t="s">
        <v>2863</v>
      </c>
    </row>
    <row r="258" spans="1:2" s="47" customFormat="1" ht="27" customHeight="1">
      <c r="A258" s="111">
        <v>258</v>
      </c>
      <c r="B258" s="129" t="s">
        <v>2864</v>
      </c>
    </row>
    <row r="259" spans="1:2" s="47" customFormat="1" ht="27" customHeight="1">
      <c r="A259" s="111">
        <v>259</v>
      </c>
      <c r="B259" s="129" t="s">
        <v>2865</v>
      </c>
    </row>
    <row r="260" spans="1:2" s="47" customFormat="1" ht="27" customHeight="1">
      <c r="A260" s="111">
        <v>260</v>
      </c>
      <c r="B260" s="129" t="s">
        <v>2866</v>
      </c>
    </row>
    <row r="261" spans="1:2" s="47" customFormat="1" ht="27" customHeight="1">
      <c r="A261" s="111">
        <v>261</v>
      </c>
      <c r="B261" s="129" t="s">
        <v>2867</v>
      </c>
    </row>
    <row r="262" spans="1:2" s="47" customFormat="1" ht="27" customHeight="1">
      <c r="A262" s="111">
        <v>262</v>
      </c>
      <c r="B262" s="129" t="s">
        <v>2868</v>
      </c>
    </row>
    <row r="263" spans="1:2" s="47" customFormat="1" ht="27" customHeight="1">
      <c r="A263" s="111">
        <v>263</v>
      </c>
      <c r="B263" s="129" t="s">
        <v>2869</v>
      </c>
    </row>
    <row r="264" spans="1:2" s="47" customFormat="1" ht="27" customHeight="1">
      <c r="A264" s="111">
        <v>264</v>
      </c>
      <c r="B264" s="129" t="s">
        <v>2870</v>
      </c>
    </row>
    <row r="265" spans="1:2" s="47" customFormat="1" ht="27" customHeight="1">
      <c r="A265" s="111">
        <v>265</v>
      </c>
      <c r="B265" s="129" t="s">
        <v>2871</v>
      </c>
    </row>
    <row r="266" spans="1:2" s="47" customFormat="1" ht="27" customHeight="1">
      <c r="A266" s="111">
        <v>266</v>
      </c>
      <c r="B266" s="129" t="s">
        <v>2872</v>
      </c>
    </row>
    <row r="267" spans="1:2" s="47" customFormat="1" ht="27" customHeight="1">
      <c r="A267" s="111">
        <v>267</v>
      </c>
      <c r="B267" s="129" t="s">
        <v>2873</v>
      </c>
    </row>
    <row r="268" spans="1:2" s="47" customFormat="1" ht="27" customHeight="1">
      <c r="A268" s="111">
        <v>268</v>
      </c>
      <c r="B268" s="129" t="s">
        <v>2874</v>
      </c>
    </row>
    <row r="269" spans="1:2" s="47" customFormat="1" ht="27" customHeight="1">
      <c r="A269" s="111">
        <v>269</v>
      </c>
      <c r="B269" s="129" t="s">
        <v>2875</v>
      </c>
    </row>
    <row r="270" spans="1:2" s="47" customFormat="1" ht="27" customHeight="1">
      <c r="A270" s="111">
        <v>270</v>
      </c>
      <c r="B270" s="129" t="s">
        <v>2605</v>
      </c>
    </row>
    <row r="271" spans="1:2" s="47" customFormat="1" ht="27" customHeight="1">
      <c r="A271" s="111">
        <v>271</v>
      </c>
      <c r="B271" s="129" t="s">
        <v>2606</v>
      </c>
    </row>
    <row r="272" spans="1:2" s="47" customFormat="1" ht="27" customHeight="1">
      <c r="A272" s="111">
        <v>272</v>
      </c>
      <c r="B272" s="129" t="s">
        <v>2876</v>
      </c>
    </row>
    <row r="273" spans="1:2" s="47" customFormat="1" ht="27" customHeight="1">
      <c r="A273" s="111">
        <v>273</v>
      </c>
      <c r="B273" s="129" t="s">
        <v>2877</v>
      </c>
    </row>
    <row r="274" spans="1:2" s="47" customFormat="1" ht="27" customHeight="1">
      <c r="A274" s="111">
        <v>274</v>
      </c>
      <c r="B274" s="129" t="s">
        <v>2878</v>
      </c>
    </row>
    <row r="275" spans="1:2" s="47" customFormat="1" ht="27" customHeight="1">
      <c r="A275" s="111">
        <v>275</v>
      </c>
      <c r="B275" s="129" t="s">
        <v>2879</v>
      </c>
    </row>
    <row r="276" spans="1:2" s="47" customFormat="1" ht="27" customHeight="1">
      <c r="A276" s="111">
        <v>276</v>
      </c>
      <c r="B276" s="129" t="s">
        <v>2880</v>
      </c>
    </row>
    <row r="277" spans="1:2" s="47" customFormat="1" ht="27" customHeight="1">
      <c r="A277" s="111">
        <v>277</v>
      </c>
      <c r="B277" s="129" t="s">
        <v>2881</v>
      </c>
    </row>
    <row r="278" spans="1:2" s="47" customFormat="1" ht="27" customHeight="1">
      <c r="A278" s="111">
        <v>278</v>
      </c>
      <c r="B278" s="129" t="s">
        <v>2882</v>
      </c>
    </row>
    <row r="279" spans="1:2" s="47" customFormat="1" ht="27" customHeight="1">
      <c r="A279" s="111">
        <v>279</v>
      </c>
      <c r="B279" s="129" t="s">
        <v>2883</v>
      </c>
    </row>
    <row r="280" spans="1:2" s="47" customFormat="1" ht="27" customHeight="1">
      <c r="A280" s="111">
        <v>280</v>
      </c>
      <c r="B280" s="129" t="s">
        <v>2884</v>
      </c>
    </row>
    <row r="281" spans="1:2" s="47" customFormat="1" ht="27" customHeight="1">
      <c r="A281" s="111">
        <v>281</v>
      </c>
      <c r="B281" s="129" t="s">
        <v>2885</v>
      </c>
    </row>
    <row r="282" spans="1:2" s="47" customFormat="1" ht="27" customHeight="1">
      <c r="A282" s="111">
        <v>282</v>
      </c>
      <c r="B282" s="129" t="s">
        <v>2886</v>
      </c>
    </row>
    <row r="283" spans="1:2" s="47" customFormat="1" ht="27" customHeight="1">
      <c r="A283" s="111">
        <v>283</v>
      </c>
      <c r="B283" s="129" t="s">
        <v>2887</v>
      </c>
    </row>
    <row r="284" spans="1:2" s="47" customFormat="1" ht="27" customHeight="1">
      <c r="A284" s="111">
        <v>284</v>
      </c>
      <c r="B284" s="129" t="s">
        <v>2607</v>
      </c>
    </row>
    <row r="285" spans="1:2" s="47" customFormat="1" ht="27" customHeight="1">
      <c r="A285" s="111">
        <v>285</v>
      </c>
      <c r="B285" s="129" t="s">
        <v>2888</v>
      </c>
    </row>
    <row r="286" spans="1:2" s="47" customFormat="1" ht="27" customHeight="1">
      <c r="A286" s="111">
        <v>286</v>
      </c>
      <c r="B286" s="129" t="s">
        <v>2889</v>
      </c>
    </row>
    <row r="287" spans="1:2" s="47" customFormat="1" ht="27" customHeight="1">
      <c r="A287" s="111">
        <v>287</v>
      </c>
      <c r="B287" s="129" t="s">
        <v>2890</v>
      </c>
    </row>
    <row r="288" spans="1:2" s="47" customFormat="1" ht="27" customHeight="1">
      <c r="A288" s="111">
        <v>288</v>
      </c>
      <c r="B288" s="129" t="s">
        <v>2891</v>
      </c>
    </row>
    <row r="289" spans="1:2" s="47" customFormat="1" ht="27" customHeight="1">
      <c r="A289" s="111">
        <v>289</v>
      </c>
      <c r="B289" s="129" t="s">
        <v>2892</v>
      </c>
    </row>
    <row r="290" spans="1:2" s="47" customFormat="1" ht="27" customHeight="1">
      <c r="A290" s="111">
        <v>290</v>
      </c>
      <c r="B290" s="129" t="s">
        <v>2893</v>
      </c>
    </row>
    <row r="291" spans="1:2" s="47" customFormat="1" ht="27" customHeight="1">
      <c r="A291" s="111">
        <v>291</v>
      </c>
      <c r="B291" s="129" t="s">
        <v>2894</v>
      </c>
    </row>
    <row r="292" spans="1:2" s="47" customFormat="1" ht="27" customHeight="1">
      <c r="A292" s="111">
        <v>292</v>
      </c>
      <c r="B292" s="129" t="s">
        <v>2895</v>
      </c>
    </row>
    <row r="293" spans="1:2" s="47" customFormat="1" ht="27" customHeight="1">
      <c r="A293" s="111">
        <v>293</v>
      </c>
      <c r="B293" s="129" t="s">
        <v>2896</v>
      </c>
    </row>
    <row r="294" spans="1:2" s="47" customFormat="1" ht="27" customHeight="1">
      <c r="A294" s="111">
        <v>294</v>
      </c>
      <c r="B294" s="129" t="s">
        <v>2897</v>
      </c>
    </row>
    <row r="295" spans="1:2" s="47" customFormat="1" ht="27" customHeight="1">
      <c r="A295" s="111">
        <v>295</v>
      </c>
      <c r="B295" s="129" t="s">
        <v>2898</v>
      </c>
    </row>
    <row r="296" spans="1:2" s="47" customFormat="1" ht="27" customHeight="1">
      <c r="A296" s="111">
        <v>296</v>
      </c>
      <c r="B296" s="129" t="s">
        <v>2899</v>
      </c>
    </row>
    <row r="297" spans="1:2" s="47" customFormat="1" ht="27" customHeight="1">
      <c r="A297" s="111">
        <v>297</v>
      </c>
      <c r="B297" s="129" t="s">
        <v>2900</v>
      </c>
    </row>
    <row r="298" spans="1:2" s="47" customFormat="1" ht="27" customHeight="1">
      <c r="A298" s="111">
        <v>298</v>
      </c>
      <c r="B298" s="129" t="s">
        <v>2901</v>
      </c>
    </row>
    <row r="299" spans="1:2" s="47" customFormat="1" ht="27" customHeight="1">
      <c r="A299" s="111">
        <v>299</v>
      </c>
      <c r="B299" s="129" t="s">
        <v>2902</v>
      </c>
    </row>
    <row r="300" spans="1:2" s="47" customFormat="1" ht="27" customHeight="1">
      <c r="A300" s="111">
        <v>300</v>
      </c>
      <c r="B300" s="129" t="s">
        <v>2903</v>
      </c>
    </row>
    <row r="301" spans="1:2" s="47" customFormat="1" ht="27" customHeight="1">
      <c r="A301" s="111">
        <v>301</v>
      </c>
      <c r="B301" s="129" t="s">
        <v>2904</v>
      </c>
    </row>
    <row r="302" spans="1:2" s="47" customFormat="1" ht="27" customHeight="1">
      <c r="A302" s="111">
        <v>302</v>
      </c>
      <c r="B302" s="129" t="s">
        <v>2905</v>
      </c>
    </row>
    <row r="303" spans="1:2" s="47" customFormat="1" ht="27" customHeight="1">
      <c r="A303" s="111">
        <v>303</v>
      </c>
      <c r="B303" s="129" t="s">
        <v>2906</v>
      </c>
    </row>
    <row r="304" spans="1:2" s="47" customFormat="1" ht="27" customHeight="1">
      <c r="A304" s="111">
        <v>304</v>
      </c>
      <c r="B304" s="129" t="s">
        <v>2907</v>
      </c>
    </row>
    <row r="305" spans="1:2" s="47" customFormat="1" ht="27" customHeight="1">
      <c r="A305" s="111">
        <v>305</v>
      </c>
      <c r="B305" s="129" t="s">
        <v>2908</v>
      </c>
    </row>
    <row r="306" spans="1:2" s="47" customFormat="1" ht="27" customHeight="1">
      <c r="A306" s="111">
        <v>306</v>
      </c>
      <c r="B306" s="129" t="s">
        <v>2909</v>
      </c>
    </row>
    <row r="307" spans="1:2" s="47" customFormat="1" ht="27" customHeight="1">
      <c r="A307" s="111">
        <v>307</v>
      </c>
      <c r="B307" s="129" t="s">
        <v>2910</v>
      </c>
    </row>
    <row r="308" spans="1:2" s="47" customFormat="1" ht="27" customHeight="1">
      <c r="A308" s="111">
        <v>308</v>
      </c>
      <c r="B308" s="129" t="s">
        <v>2911</v>
      </c>
    </row>
    <row r="309" spans="1:2" s="47" customFormat="1" ht="27" customHeight="1">
      <c r="A309" s="111">
        <v>309</v>
      </c>
      <c r="B309" s="129" t="s">
        <v>2912</v>
      </c>
    </row>
    <row r="310" spans="1:2" s="47" customFormat="1" ht="27" customHeight="1">
      <c r="A310" s="111">
        <v>310</v>
      </c>
      <c r="B310" s="129" t="s">
        <v>2913</v>
      </c>
    </row>
    <row r="311" spans="1:2" s="47" customFormat="1" ht="27" customHeight="1">
      <c r="A311" s="111">
        <v>311</v>
      </c>
      <c r="B311" s="129" t="s">
        <v>2914</v>
      </c>
    </row>
    <row r="312" spans="1:2" s="47" customFormat="1" ht="27" customHeight="1">
      <c r="A312" s="111">
        <v>312</v>
      </c>
      <c r="B312" s="129" t="s">
        <v>2915</v>
      </c>
    </row>
    <row r="313" spans="1:2" s="47" customFormat="1" ht="27" customHeight="1">
      <c r="A313" s="111">
        <v>313</v>
      </c>
      <c r="B313" s="129" t="s">
        <v>2916</v>
      </c>
    </row>
    <row r="314" spans="1:2" s="47" customFormat="1" ht="27" customHeight="1">
      <c r="A314" s="111">
        <v>314</v>
      </c>
      <c r="B314" s="129" t="s">
        <v>2917</v>
      </c>
    </row>
    <row r="315" spans="1:2" s="47" customFormat="1" ht="27" customHeight="1">
      <c r="A315" s="111">
        <v>315</v>
      </c>
      <c r="B315" s="129" t="s">
        <v>2918</v>
      </c>
    </row>
    <row r="316" spans="1:2" s="47" customFormat="1" ht="27" customHeight="1">
      <c r="A316" s="111">
        <v>316</v>
      </c>
      <c r="B316" s="129" t="s">
        <v>2919</v>
      </c>
    </row>
    <row r="317" spans="1:2" s="47" customFormat="1" ht="27" customHeight="1">
      <c r="A317" s="111">
        <v>317</v>
      </c>
      <c r="B317" s="129" t="s">
        <v>2920</v>
      </c>
    </row>
    <row r="318" spans="1:2" s="47" customFormat="1" ht="27" customHeight="1">
      <c r="A318" s="111">
        <v>318</v>
      </c>
      <c r="B318" s="129" t="s">
        <v>2921</v>
      </c>
    </row>
    <row r="319" spans="1:2" s="47" customFormat="1" ht="27" customHeight="1">
      <c r="A319" s="111">
        <v>319</v>
      </c>
      <c r="B319" s="129" t="s">
        <v>2922</v>
      </c>
    </row>
    <row r="320" spans="1:2" s="47" customFormat="1" ht="27" customHeight="1">
      <c r="A320" s="111">
        <v>320</v>
      </c>
      <c r="B320" s="129" t="s">
        <v>2923</v>
      </c>
    </row>
    <row r="321" spans="1:2" s="47" customFormat="1" ht="27" customHeight="1">
      <c r="A321" s="111">
        <v>321</v>
      </c>
      <c r="B321" s="129" t="s">
        <v>2924</v>
      </c>
    </row>
    <row r="322" spans="1:2" s="47" customFormat="1" ht="27" customHeight="1">
      <c r="A322" s="111">
        <v>322</v>
      </c>
      <c r="B322" s="129" t="s">
        <v>2925</v>
      </c>
    </row>
    <row r="323" spans="1:2" s="47" customFormat="1" ht="27" customHeight="1">
      <c r="A323" s="111">
        <v>323</v>
      </c>
      <c r="B323" s="129" t="s">
        <v>2926</v>
      </c>
    </row>
    <row r="324" spans="1:2" s="47" customFormat="1" ht="27" customHeight="1">
      <c r="A324" s="111">
        <v>324</v>
      </c>
      <c r="B324" s="129" t="s">
        <v>2927</v>
      </c>
    </row>
    <row r="325" spans="1:2" s="47" customFormat="1" ht="27" customHeight="1">
      <c r="A325" s="111">
        <v>325</v>
      </c>
      <c r="B325" s="129" t="s">
        <v>2928</v>
      </c>
    </row>
    <row r="326" spans="1:2" s="47" customFormat="1" ht="27" customHeight="1">
      <c r="A326" s="111">
        <v>326</v>
      </c>
      <c r="B326" s="129" t="s">
        <v>2929</v>
      </c>
    </row>
    <row r="327" spans="1:2" s="47" customFormat="1" ht="27" customHeight="1">
      <c r="A327" s="111">
        <v>327</v>
      </c>
      <c r="B327" s="129" t="s">
        <v>2930</v>
      </c>
    </row>
    <row r="328" spans="1:2" s="47" customFormat="1" ht="27" customHeight="1">
      <c r="A328" s="111">
        <v>328</v>
      </c>
      <c r="B328" s="129" t="s">
        <v>2931</v>
      </c>
    </row>
    <row r="329" spans="1:2" s="47" customFormat="1" ht="27" customHeight="1">
      <c r="A329" s="111">
        <v>329</v>
      </c>
      <c r="B329" s="129" t="s">
        <v>2932</v>
      </c>
    </row>
    <row r="330" spans="1:2" s="47" customFormat="1" ht="27" customHeight="1">
      <c r="A330" s="111">
        <v>330</v>
      </c>
      <c r="B330" s="129" t="s">
        <v>2933</v>
      </c>
    </row>
    <row r="331" spans="1:2" s="47" customFormat="1" ht="27" customHeight="1">
      <c r="A331" s="111">
        <v>331</v>
      </c>
      <c r="B331" s="129" t="s">
        <v>2934</v>
      </c>
    </row>
    <row r="332" spans="1:2" s="47" customFormat="1" ht="27" customHeight="1">
      <c r="A332" s="111">
        <v>332</v>
      </c>
      <c r="B332" s="129" t="s">
        <v>2935</v>
      </c>
    </row>
    <row r="333" spans="1:2" s="47" customFormat="1" ht="27" customHeight="1">
      <c r="A333" s="111">
        <v>333</v>
      </c>
      <c r="B333" s="129" t="s">
        <v>2936</v>
      </c>
    </row>
    <row r="334" spans="1:2" s="47" customFormat="1" ht="27" customHeight="1">
      <c r="A334" s="111">
        <v>334</v>
      </c>
      <c r="B334" s="129" t="s">
        <v>2937</v>
      </c>
    </row>
    <row r="335" spans="1:2" s="47" customFormat="1" ht="27" customHeight="1">
      <c r="A335" s="111">
        <v>335</v>
      </c>
      <c r="B335" s="129" t="s">
        <v>2938</v>
      </c>
    </row>
    <row r="336" spans="1:2" s="47" customFormat="1" ht="27" customHeight="1">
      <c r="A336" s="111">
        <v>336</v>
      </c>
      <c r="B336" s="129" t="s">
        <v>2939</v>
      </c>
    </row>
    <row r="337" spans="1:2" s="47" customFormat="1" ht="27" customHeight="1">
      <c r="A337" s="111">
        <v>337</v>
      </c>
      <c r="B337" s="129" t="s">
        <v>2940</v>
      </c>
    </row>
    <row r="338" spans="1:2" s="47" customFormat="1" ht="27" customHeight="1">
      <c r="A338" s="111">
        <v>338</v>
      </c>
      <c r="B338" s="129" t="s">
        <v>2941</v>
      </c>
    </row>
    <row r="339" spans="1:2" s="47" customFormat="1" ht="27" customHeight="1">
      <c r="A339" s="111">
        <v>339</v>
      </c>
      <c r="B339" s="129" t="s">
        <v>2942</v>
      </c>
    </row>
    <row r="340" spans="1:2" s="47" customFormat="1" ht="27" customHeight="1">
      <c r="A340" s="111">
        <v>340</v>
      </c>
      <c r="B340" s="131" t="s">
        <v>2943</v>
      </c>
    </row>
    <row r="341" spans="1:2" s="47" customFormat="1" ht="27" customHeight="1">
      <c r="A341" s="111">
        <v>341</v>
      </c>
      <c r="B341" s="129" t="s">
        <v>2944</v>
      </c>
    </row>
    <row r="342" spans="1:2" s="47" customFormat="1" ht="27" customHeight="1">
      <c r="A342" s="111">
        <v>342</v>
      </c>
      <c r="B342" s="129" t="s">
        <v>2945</v>
      </c>
    </row>
    <row r="343" spans="1:2" s="47" customFormat="1" ht="27" customHeight="1">
      <c r="A343" s="111">
        <v>343</v>
      </c>
      <c r="B343" s="129" t="s">
        <v>2946</v>
      </c>
    </row>
    <row r="344" spans="1:2" s="47" customFormat="1" ht="27" customHeight="1">
      <c r="A344" s="111">
        <v>344</v>
      </c>
      <c r="B344" s="129" t="s">
        <v>2947</v>
      </c>
    </row>
    <row r="345" spans="1:2" s="47" customFormat="1" ht="27" customHeight="1">
      <c r="A345" s="111">
        <v>345</v>
      </c>
      <c r="B345" s="129" t="s">
        <v>2948</v>
      </c>
    </row>
    <row r="346" spans="1:2" s="47" customFormat="1" ht="27" customHeight="1">
      <c r="A346" s="111">
        <v>346</v>
      </c>
      <c r="B346" s="129" t="s">
        <v>2949</v>
      </c>
    </row>
    <row r="347" spans="1:2" s="47" customFormat="1" ht="27" customHeight="1">
      <c r="A347" s="111">
        <v>347</v>
      </c>
      <c r="B347" s="129" t="s">
        <v>2950</v>
      </c>
    </row>
    <row r="348" spans="1:2" s="47" customFormat="1" ht="27" customHeight="1">
      <c r="A348" s="111">
        <v>348</v>
      </c>
      <c r="B348" s="130" t="s">
        <v>2951</v>
      </c>
    </row>
    <row r="349" spans="1:2" s="47" customFormat="1" ht="27" customHeight="1">
      <c r="A349" s="111">
        <v>349</v>
      </c>
      <c r="B349" s="129" t="s">
        <v>2952</v>
      </c>
    </row>
    <row r="350" spans="1:2" s="47" customFormat="1" ht="27" customHeight="1">
      <c r="A350" s="111">
        <v>350</v>
      </c>
      <c r="B350" s="129" t="s">
        <v>2953</v>
      </c>
    </row>
    <row r="351" spans="1:2" s="47" customFormat="1" ht="27" customHeight="1">
      <c r="A351" s="111">
        <v>351</v>
      </c>
      <c r="B351" s="129" t="s">
        <v>2954</v>
      </c>
    </row>
    <row r="352" spans="1:2" s="47" customFormat="1" ht="27" customHeight="1">
      <c r="A352" s="111">
        <v>352</v>
      </c>
      <c r="B352" s="129" t="s">
        <v>2955</v>
      </c>
    </row>
    <row r="353" spans="1:2" s="47" customFormat="1" ht="27" customHeight="1">
      <c r="A353" s="111">
        <v>353</v>
      </c>
      <c r="B353" s="129" t="s">
        <v>2956</v>
      </c>
    </row>
    <row r="354" spans="1:2" s="47" customFormat="1" ht="27" customHeight="1">
      <c r="A354" s="111">
        <v>354</v>
      </c>
      <c r="B354" s="129" t="s">
        <v>2957</v>
      </c>
    </row>
    <row r="355" spans="1:2" s="47" customFormat="1" ht="27" customHeight="1">
      <c r="A355" s="111">
        <v>355</v>
      </c>
      <c r="B355" s="129" t="s">
        <v>2958</v>
      </c>
    </row>
    <row r="356" spans="1:2" s="47" customFormat="1" ht="27" customHeight="1">
      <c r="A356" s="111">
        <v>356</v>
      </c>
      <c r="B356" s="129" t="s">
        <v>2959</v>
      </c>
    </row>
    <row r="357" spans="1:2" s="47" customFormat="1" ht="27" customHeight="1">
      <c r="A357" s="111">
        <v>357</v>
      </c>
      <c r="B357" s="129" t="s">
        <v>2960</v>
      </c>
    </row>
    <row r="358" spans="1:2" s="47" customFormat="1" ht="27" customHeight="1">
      <c r="A358" s="111">
        <v>358</v>
      </c>
      <c r="B358" s="129" t="s">
        <v>2961</v>
      </c>
    </row>
    <row r="359" spans="1:2" s="47" customFormat="1" ht="27" customHeight="1">
      <c r="A359" s="111">
        <v>359</v>
      </c>
      <c r="B359" s="129" t="s">
        <v>2962</v>
      </c>
    </row>
    <row r="360" spans="1:2" s="47" customFormat="1" ht="27" customHeight="1">
      <c r="A360" s="111">
        <v>360</v>
      </c>
      <c r="B360" s="129" t="s">
        <v>2963</v>
      </c>
    </row>
    <row r="361" spans="1:2" s="47" customFormat="1" ht="27" customHeight="1">
      <c r="A361" s="111">
        <v>361</v>
      </c>
      <c r="B361" s="129" t="s">
        <v>2964</v>
      </c>
    </row>
    <row r="362" spans="1:2" s="47" customFormat="1" ht="27" customHeight="1">
      <c r="A362" s="111">
        <v>362</v>
      </c>
      <c r="B362" s="129" t="s">
        <v>2965</v>
      </c>
    </row>
    <row r="363" spans="1:2" s="47" customFormat="1" ht="27" customHeight="1">
      <c r="A363" s="111">
        <v>363</v>
      </c>
      <c r="B363" s="129" t="s">
        <v>2966</v>
      </c>
    </row>
    <row r="364" spans="1:2" s="47" customFormat="1" ht="27" customHeight="1">
      <c r="A364" s="111">
        <v>364</v>
      </c>
      <c r="B364" s="129" t="s">
        <v>2967</v>
      </c>
    </row>
    <row r="365" spans="1:2" s="47" customFormat="1" ht="27" customHeight="1">
      <c r="A365" s="111">
        <v>365</v>
      </c>
      <c r="B365" s="129" t="s">
        <v>2968</v>
      </c>
    </row>
    <row r="366" spans="1:2" s="47" customFormat="1" ht="27" customHeight="1">
      <c r="A366" s="111">
        <v>366</v>
      </c>
      <c r="B366" s="129" t="s">
        <v>2969</v>
      </c>
    </row>
    <row r="367" spans="1:2" s="47" customFormat="1" ht="27" customHeight="1">
      <c r="A367" s="111">
        <v>367</v>
      </c>
      <c r="B367" s="129" t="s">
        <v>2970</v>
      </c>
    </row>
    <row r="368" spans="1:2" s="47" customFormat="1" ht="27" customHeight="1">
      <c r="A368" s="111">
        <v>368</v>
      </c>
      <c r="B368" s="129" t="s">
        <v>2971</v>
      </c>
    </row>
    <row r="369" spans="1:2" s="47" customFormat="1" ht="27" customHeight="1">
      <c r="A369" s="111">
        <v>369</v>
      </c>
      <c r="B369" s="129" t="s">
        <v>2972</v>
      </c>
    </row>
    <row r="370" spans="1:2" s="47" customFormat="1" ht="27" customHeight="1">
      <c r="A370" s="111">
        <v>370</v>
      </c>
      <c r="B370" s="129" t="s">
        <v>2973</v>
      </c>
    </row>
    <row r="371" spans="1:2" s="47" customFormat="1" ht="27" customHeight="1">
      <c r="A371" s="111">
        <v>371</v>
      </c>
      <c r="B371" s="129" t="s">
        <v>2974</v>
      </c>
    </row>
    <row r="372" spans="1:2" s="47" customFormat="1" ht="27" customHeight="1">
      <c r="A372" s="111">
        <v>372</v>
      </c>
      <c r="B372" s="129" t="s">
        <v>2975</v>
      </c>
    </row>
    <row r="373" spans="1:2" s="47" customFormat="1" ht="27" customHeight="1">
      <c r="A373" s="111">
        <v>373</v>
      </c>
      <c r="B373" s="129" t="s">
        <v>2976</v>
      </c>
    </row>
    <row r="374" spans="1:2" s="47" customFormat="1" ht="27" customHeight="1">
      <c r="A374" s="111">
        <v>374</v>
      </c>
      <c r="B374" s="129" t="s">
        <v>2977</v>
      </c>
    </row>
    <row r="375" spans="1:2" s="47" customFormat="1" ht="27" customHeight="1">
      <c r="A375" s="111">
        <v>375</v>
      </c>
      <c r="B375" s="129" t="s">
        <v>2978</v>
      </c>
    </row>
    <row r="376" spans="1:2" s="47" customFormat="1" ht="27" customHeight="1">
      <c r="A376" s="111">
        <v>376</v>
      </c>
      <c r="B376" s="129" t="s">
        <v>2979</v>
      </c>
    </row>
    <row r="377" spans="1:2" s="47" customFormat="1" ht="27" customHeight="1">
      <c r="A377" s="111">
        <v>377</v>
      </c>
      <c r="B377" s="129" t="s">
        <v>2980</v>
      </c>
    </row>
    <row r="378" spans="1:2" s="47" customFormat="1" ht="27" customHeight="1">
      <c r="A378" s="111">
        <v>378</v>
      </c>
      <c r="B378" s="129" t="s">
        <v>2981</v>
      </c>
    </row>
    <row r="379" spans="1:2" s="47" customFormat="1" ht="27" customHeight="1">
      <c r="A379" s="111">
        <v>379</v>
      </c>
      <c r="B379" s="129" t="s">
        <v>2982</v>
      </c>
    </row>
    <row r="380" spans="1:2" s="47" customFormat="1" ht="27" customHeight="1">
      <c r="A380" s="111">
        <v>380</v>
      </c>
      <c r="B380" s="129" t="s">
        <v>2983</v>
      </c>
    </row>
    <row r="381" spans="1:2" s="47" customFormat="1" ht="27" customHeight="1">
      <c r="A381" s="111">
        <v>381</v>
      </c>
      <c r="B381" s="129" t="s">
        <v>2984</v>
      </c>
    </row>
    <row r="382" spans="1:2" s="47" customFormat="1" ht="27" customHeight="1">
      <c r="A382" s="111">
        <v>382</v>
      </c>
      <c r="B382" s="129" t="s">
        <v>2985</v>
      </c>
    </row>
    <row r="383" spans="1:2" s="47" customFormat="1" ht="27" customHeight="1">
      <c r="A383" s="111">
        <v>383</v>
      </c>
      <c r="B383" s="129" t="s">
        <v>2986</v>
      </c>
    </row>
    <row r="384" spans="1:2" s="47" customFormat="1" ht="27" customHeight="1">
      <c r="A384" s="111">
        <v>384</v>
      </c>
      <c r="B384" s="129" t="s">
        <v>2987</v>
      </c>
    </row>
    <row r="385" spans="1:2" s="47" customFormat="1" ht="27" customHeight="1">
      <c r="A385" s="111">
        <v>385</v>
      </c>
      <c r="B385" s="129" t="s">
        <v>2988</v>
      </c>
    </row>
    <row r="386" spans="1:2" s="47" customFormat="1" ht="27" customHeight="1">
      <c r="A386" s="111">
        <v>386</v>
      </c>
      <c r="B386" s="129" t="s">
        <v>2989</v>
      </c>
    </row>
    <row r="387" spans="1:2" s="47" customFormat="1" ht="27" customHeight="1">
      <c r="A387" s="111">
        <v>387</v>
      </c>
      <c r="B387" s="129" t="s">
        <v>2990</v>
      </c>
    </row>
    <row r="388" spans="1:2" s="47" customFormat="1" ht="27" customHeight="1">
      <c r="A388" s="111">
        <v>388</v>
      </c>
      <c r="B388" s="129" t="s">
        <v>2991</v>
      </c>
    </row>
    <row r="389" spans="1:2" s="47" customFormat="1" ht="27" customHeight="1">
      <c r="A389" s="111">
        <v>389</v>
      </c>
      <c r="B389" s="129" t="s">
        <v>2992</v>
      </c>
    </row>
    <row r="390" spans="1:2" s="47" customFormat="1" ht="27" customHeight="1">
      <c r="A390" s="111">
        <v>390</v>
      </c>
      <c r="B390" s="129" t="s">
        <v>2993</v>
      </c>
    </row>
    <row r="391" spans="1:2" s="47" customFormat="1" ht="27" customHeight="1">
      <c r="A391" s="111">
        <v>391</v>
      </c>
      <c r="B391" s="129" t="s">
        <v>2994</v>
      </c>
    </row>
    <row r="392" spans="1:2" s="47" customFormat="1" ht="27" customHeight="1">
      <c r="A392" s="111">
        <v>392</v>
      </c>
      <c r="B392" s="129" t="s">
        <v>2995</v>
      </c>
    </row>
    <row r="393" spans="1:2" s="47" customFormat="1" ht="27" customHeight="1">
      <c r="A393" s="111">
        <v>393</v>
      </c>
      <c r="B393" s="129" t="s">
        <v>2996</v>
      </c>
    </row>
    <row r="394" spans="1:2" s="47" customFormat="1" ht="27" customHeight="1">
      <c r="A394" s="111">
        <v>394</v>
      </c>
      <c r="B394" s="129" t="s">
        <v>2997</v>
      </c>
    </row>
    <row r="395" spans="1:2" s="47" customFormat="1" ht="27" customHeight="1">
      <c r="A395" s="111">
        <v>395</v>
      </c>
      <c r="B395" s="129" t="s">
        <v>2998</v>
      </c>
    </row>
    <row r="396" spans="1:2" s="47" customFormat="1" ht="27" customHeight="1">
      <c r="A396" s="111">
        <v>396</v>
      </c>
      <c r="B396" s="129" t="s">
        <v>1898</v>
      </c>
    </row>
    <row r="397" spans="1:2" s="47" customFormat="1" ht="27" customHeight="1">
      <c r="A397" s="111">
        <v>397</v>
      </c>
      <c r="B397" s="129" t="s">
        <v>2999</v>
      </c>
    </row>
    <row r="398" spans="1:2" s="47" customFormat="1" ht="27" customHeight="1">
      <c r="A398" s="111">
        <v>398</v>
      </c>
      <c r="B398" s="129" t="s">
        <v>3000</v>
      </c>
    </row>
    <row r="399" spans="1:2" s="47" customFormat="1" ht="27" customHeight="1">
      <c r="A399" s="111">
        <v>399</v>
      </c>
      <c r="B399" s="129" t="s">
        <v>3001</v>
      </c>
    </row>
    <row r="400" spans="1:2" s="47" customFormat="1" ht="27" customHeight="1">
      <c r="A400" s="111">
        <v>400</v>
      </c>
      <c r="B400" s="129" t="s">
        <v>3002</v>
      </c>
    </row>
    <row r="401" spans="1:2" s="47" customFormat="1" ht="27" customHeight="1">
      <c r="A401" s="111">
        <v>401</v>
      </c>
      <c r="B401" s="129" t="s">
        <v>3003</v>
      </c>
    </row>
    <row r="402" spans="1:2" s="47" customFormat="1" ht="27" customHeight="1">
      <c r="A402" s="111">
        <v>402</v>
      </c>
      <c r="B402" s="129" t="s">
        <v>3004</v>
      </c>
    </row>
    <row r="403" spans="1:2" s="47" customFormat="1" ht="27" customHeight="1">
      <c r="A403" s="111">
        <v>403</v>
      </c>
      <c r="B403" s="129" t="s">
        <v>3005</v>
      </c>
    </row>
    <row r="404" spans="1:2" s="47" customFormat="1" ht="27" customHeight="1">
      <c r="A404" s="111">
        <v>404</v>
      </c>
      <c r="B404" s="129" t="s">
        <v>3006</v>
      </c>
    </row>
    <row r="405" spans="1:2" s="47" customFormat="1" ht="27" customHeight="1">
      <c r="A405" s="111">
        <v>405</v>
      </c>
      <c r="B405" s="129" t="s">
        <v>3005</v>
      </c>
    </row>
    <row r="406" spans="1:2" s="47" customFormat="1" ht="27" customHeight="1">
      <c r="A406" s="111">
        <v>406</v>
      </c>
      <c r="B406" s="129" t="s">
        <v>3007</v>
      </c>
    </row>
    <row r="407" spans="1:2" s="47" customFormat="1" ht="27" customHeight="1">
      <c r="A407" s="111">
        <v>407</v>
      </c>
      <c r="B407" s="129" t="s">
        <v>3008</v>
      </c>
    </row>
    <row r="408" spans="1:2" s="47" customFormat="1" ht="27" customHeight="1">
      <c r="A408" s="111">
        <v>408</v>
      </c>
      <c r="B408" s="129" t="s">
        <v>2608</v>
      </c>
    </row>
    <row r="409" spans="1:2" s="47" customFormat="1" ht="27" customHeight="1">
      <c r="A409" s="111">
        <v>409</v>
      </c>
      <c r="B409" s="129" t="s">
        <v>2609</v>
      </c>
    </row>
    <row r="410" spans="1:2" s="47" customFormat="1" ht="27" customHeight="1">
      <c r="A410" s="111">
        <v>410</v>
      </c>
      <c r="B410" s="129" t="s">
        <v>3009</v>
      </c>
    </row>
    <row r="411" spans="1:2" s="47" customFormat="1" ht="27" customHeight="1">
      <c r="A411" s="111">
        <v>411</v>
      </c>
      <c r="B411" s="129" t="s">
        <v>3010</v>
      </c>
    </row>
    <row r="412" spans="1:2" s="47" customFormat="1" ht="27" customHeight="1">
      <c r="A412" s="111">
        <v>412</v>
      </c>
      <c r="B412" s="129" t="s">
        <v>3011</v>
      </c>
    </row>
    <row r="413" spans="1:2" s="47" customFormat="1" ht="27" customHeight="1">
      <c r="A413" s="111">
        <v>413</v>
      </c>
      <c r="B413" s="129" t="s">
        <v>3012</v>
      </c>
    </row>
    <row r="414" spans="1:2" s="47" customFormat="1" ht="27" customHeight="1">
      <c r="A414" s="111">
        <v>414</v>
      </c>
      <c r="B414" s="129" t="s">
        <v>3013</v>
      </c>
    </row>
    <row r="415" spans="1:2" s="47" customFormat="1" ht="27" customHeight="1">
      <c r="A415" s="111">
        <v>415</v>
      </c>
      <c r="B415" s="129" t="s">
        <v>3014</v>
      </c>
    </row>
    <row r="416" spans="1:2" s="47" customFormat="1" ht="27" customHeight="1">
      <c r="A416" s="111">
        <v>416</v>
      </c>
      <c r="B416" s="129" t="s">
        <v>3015</v>
      </c>
    </row>
    <row r="417" spans="1:2" s="47" customFormat="1" ht="27" customHeight="1">
      <c r="A417" s="111">
        <v>417</v>
      </c>
      <c r="B417" s="129" t="s">
        <v>3016</v>
      </c>
    </row>
    <row r="418" spans="1:2" s="47" customFormat="1" ht="27" customHeight="1">
      <c r="A418" s="111">
        <v>418</v>
      </c>
      <c r="B418" s="129" t="s">
        <v>3017</v>
      </c>
    </row>
    <row r="419" spans="1:2" s="47" customFormat="1" ht="27" customHeight="1">
      <c r="A419" s="111">
        <v>419</v>
      </c>
      <c r="B419" s="129" t="s">
        <v>3018</v>
      </c>
    </row>
    <row r="420" spans="1:2" s="47" customFormat="1" ht="27" customHeight="1">
      <c r="A420" s="111">
        <v>420</v>
      </c>
      <c r="B420" s="129" t="s">
        <v>3019</v>
      </c>
    </row>
    <row r="421" spans="1:2" s="47" customFormat="1" ht="27" customHeight="1">
      <c r="A421" s="111">
        <v>421</v>
      </c>
      <c r="B421" s="129" t="s">
        <v>3020</v>
      </c>
    </row>
    <row r="422" spans="1:2" s="47" customFormat="1" ht="27" customHeight="1">
      <c r="A422" s="111">
        <v>422</v>
      </c>
      <c r="B422" s="129" t="s">
        <v>3021</v>
      </c>
    </row>
    <row r="423" spans="1:2" s="47" customFormat="1" ht="27" customHeight="1">
      <c r="A423" s="111">
        <v>423</v>
      </c>
      <c r="B423" s="129" t="s">
        <v>3022</v>
      </c>
    </row>
    <row r="424" spans="1:2" s="47" customFormat="1" ht="27" customHeight="1">
      <c r="A424" s="111">
        <v>424</v>
      </c>
      <c r="B424" s="129" t="s">
        <v>3023</v>
      </c>
    </row>
    <row r="425" spans="1:2" s="47" customFormat="1" ht="27" customHeight="1">
      <c r="A425" s="111">
        <v>425</v>
      </c>
      <c r="B425" s="129" t="s">
        <v>3024</v>
      </c>
    </row>
    <row r="426" spans="1:2" s="47" customFormat="1" ht="27" customHeight="1">
      <c r="A426" s="111">
        <v>426</v>
      </c>
      <c r="B426" s="129" t="s">
        <v>3025</v>
      </c>
    </row>
    <row r="427" spans="1:2" s="47" customFormat="1" ht="27" customHeight="1">
      <c r="A427" s="111">
        <v>427</v>
      </c>
      <c r="B427" s="129" t="s">
        <v>3026</v>
      </c>
    </row>
    <row r="428" spans="1:2" s="47" customFormat="1" ht="27" customHeight="1">
      <c r="A428" s="111">
        <v>428</v>
      </c>
      <c r="B428" s="129" t="s">
        <v>3027</v>
      </c>
    </row>
    <row r="429" spans="1:2" s="47" customFormat="1" ht="27" customHeight="1">
      <c r="A429" s="111">
        <v>429</v>
      </c>
      <c r="B429" s="129" t="s">
        <v>3028</v>
      </c>
    </row>
    <row r="430" spans="1:2" s="47" customFormat="1" ht="27" customHeight="1">
      <c r="A430" s="111">
        <v>430</v>
      </c>
      <c r="B430" s="129" t="s">
        <v>3029</v>
      </c>
    </row>
    <row r="431" spans="1:2" s="47" customFormat="1" ht="27" customHeight="1">
      <c r="A431" s="111">
        <v>431</v>
      </c>
      <c r="B431" s="129" t="s">
        <v>3030</v>
      </c>
    </row>
    <row r="432" spans="1:2" s="47" customFormat="1" ht="27" customHeight="1">
      <c r="A432" s="111">
        <v>432</v>
      </c>
      <c r="B432" s="129" t="s">
        <v>3031</v>
      </c>
    </row>
    <row r="433" spans="1:2" s="47" customFormat="1" ht="27" customHeight="1">
      <c r="A433" s="111">
        <v>433</v>
      </c>
      <c r="B433" s="129" t="s">
        <v>3032</v>
      </c>
    </row>
    <row r="434" spans="1:2" s="47" customFormat="1" ht="27" customHeight="1">
      <c r="A434" s="111">
        <v>434</v>
      </c>
      <c r="B434" s="129" t="s">
        <v>3033</v>
      </c>
    </row>
    <row r="435" spans="1:2" s="47" customFormat="1" ht="27" customHeight="1">
      <c r="A435" s="111">
        <v>435</v>
      </c>
      <c r="B435" s="129" t="s">
        <v>3034</v>
      </c>
    </row>
    <row r="436" spans="1:2" s="47" customFormat="1" ht="27" customHeight="1">
      <c r="A436" s="111">
        <v>436</v>
      </c>
      <c r="B436" s="129" t="s">
        <v>3035</v>
      </c>
    </row>
    <row r="437" spans="1:2" s="47" customFormat="1" ht="27" customHeight="1">
      <c r="A437" s="111">
        <v>437</v>
      </c>
      <c r="B437" s="129" t="s">
        <v>3036</v>
      </c>
    </row>
    <row r="438" spans="1:2" s="47" customFormat="1" ht="27" customHeight="1">
      <c r="A438" s="111">
        <v>438</v>
      </c>
      <c r="B438" s="129" t="s">
        <v>3037</v>
      </c>
    </row>
    <row r="439" spans="1:2" s="47" customFormat="1" ht="27" customHeight="1">
      <c r="A439" s="111">
        <v>439</v>
      </c>
      <c r="B439" s="129" t="s">
        <v>3038</v>
      </c>
    </row>
    <row r="440" spans="1:2" s="47" customFormat="1" ht="27" customHeight="1">
      <c r="A440" s="111">
        <v>440</v>
      </c>
      <c r="B440" s="129" t="s">
        <v>3039</v>
      </c>
    </row>
    <row r="441" spans="1:2" s="47" customFormat="1" ht="27" customHeight="1">
      <c r="A441" s="111">
        <v>441</v>
      </c>
      <c r="B441" s="129" t="s">
        <v>3040</v>
      </c>
    </row>
    <row r="442" spans="1:2" s="47" customFormat="1" ht="27" customHeight="1">
      <c r="A442" s="111">
        <v>442</v>
      </c>
      <c r="B442" s="129" t="s">
        <v>3041</v>
      </c>
    </row>
    <row r="443" spans="1:2" s="47" customFormat="1" ht="27" customHeight="1">
      <c r="A443" s="111">
        <v>443</v>
      </c>
      <c r="B443" s="129" t="s">
        <v>3042</v>
      </c>
    </row>
    <row r="444" spans="1:2" s="47" customFormat="1" ht="27" customHeight="1">
      <c r="A444" s="111">
        <v>444</v>
      </c>
      <c r="B444" s="129" t="s">
        <v>3043</v>
      </c>
    </row>
    <row r="445" spans="1:2" s="47" customFormat="1" ht="27" customHeight="1">
      <c r="A445" s="111">
        <v>445</v>
      </c>
      <c r="B445" s="129" t="s">
        <v>3044</v>
      </c>
    </row>
    <row r="446" spans="1:2" s="47" customFormat="1" ht="27" customHeight="1">
      <c r="A446" s="111">
        <v>446</v>
      </c>
      <c r="B446" s="129" t="s">
        <v>3045</v>
      </c>
    </row>
    <row r="447" spans="1:2" s="47" customFormat="1" ht="27" customHeight="1">
      <c r="A447" s="111">
        <v>447</v>
      </c>
      <c r="B447" s="129" t="s">
        <v>3046</v>
      </c>
    </row>
    <row r="448" spans="1:2" s="47" customFormat="1" ht="27" customHeight="1">
      <c r="A448" s="111">
        <v>448</v>
      </c>
      <c r="B448" s="129" t="s">
        <v>2976</v>
      </c>
    </row>
    <row r="449" spans="1:2" s="47" customFormat="1" ht="27" customHeight="1">
      <c r="A449" s="111">
        <v>449</v>
      </c>
      <c r="B449" s="129" t="s">
        <v>3047</v>
      </c>
    </row>
    <row r="450" spans="1:2" s="47" customFormat="1" ht="27" customHeight="1">
      <c r="A450" s="111">
        <v>450</v>
      </c>
      <c r="B450" s="129" t="s">
        <v>3048</v>
      </c>
    </row>
    <row r="451" spans="1:2" s="47" customFormat="1" ht="27" customHeight="1">
      <c r="A451" s="111">
        <v>451</v>
      </c>
      <c r="B451" s="129" t="s">
        <v>3049</v>
      </c>
    </row>
    <row r="452" spans="1:2" s="47" customFormat="1" ht="27" customHeight="1">
      <c r="A452" s="111">
        <v>452</v>
      </c>
      <c r="B452" s="129" t="s">
        <v>3050</v>
      </c>
    </row>
    <row r="453" spans="1:2" s="47" customFormat="1" ht="27" customHeight="1">
      <c r="A453" s="111">
        <v>453</v>
      </c>
      <c r="B453" s="129" t="s">
        <v>3051</v>
      </c>
    </row>
    <row r="454" spans="1:2" s="47" customFormat="1" ht="27" customHeight="1">
      <c r="A454" s="111">
        <v>454</v>
      </c>
      <c r="B454" s="129" t="s">
        <v>3052</v>
      </c>
    </row>
    <row r="455" spans="1:2" s="47" customFormat="1" ht="27" customHeight="1">
      <c r="A455" s="111">
        <v>455</v>
      </c>
      <c r="B455" s="129" t="s">
        <v>3053</v>
      </c>
    </row>
    <row r="456" spans="1:2" s="47" customFormat="1" ht="27" customHeight="1">
      <c r="A456" s="111">
        <v>460</v>
      </c>
      <c r="B456" s="129" t="s">
        <v>3054</v>
      </c>
    </row>
    <row r="457" spans="1:2" s="47" customFormat="1" ht="27" customHeight="1">
      <c r="A457" s="111">
        <v>466</v>
      </c>
      <c r="B457" s="133" t="s">
        <v>3055</v>
      </c>
    </row>
    <row r="458" spans="1:2" s="47" customFormat="1" ht="27" customHeight="1">
      <c r="A458" s="111">
        <v>467</v>
      </c>
      <c r="B458" s="190" t="s">
        <v>3056</v>
      </c>
    </row>
    <row r="459" spans="1:2" s="47" customFormat="1" ht="27" customHeight="1">
      <c r="A459" s="111">
        <v>468</v>
      </c>
      <c r="B459" s="136" t="s">
        <v>3057</v>
      </c>
    </row>
    <row r="460" spans="1:2" s="47" customFormat="1" ht="27" customHeight="1">
      <c r="A460" s="111">
        <v>469</v>
      </c>
      <c r="B460" s="136" t="s">
        <v>3058</v>
      </c>
    </row>
    <row r="461" spans="1:2" s="47" customFormat="1" ht="27" customHeight="1">
      <c r="A461" s="111">
        <v>470</v>
      </c>
      <c r="B461" s="136" t="s">
        <v>2610</v>
      </c>
    </row>
    <row r="462" spans="1:2" s="47" customFormat="1" ht="27" customHeight="1">
      <c r="A462" s="111">
        <v>471</v>
      </c>
      <c r="B462" s="136" t="s">
        <v>2611</v>
      </c>
    </row>
    <row r="463" spans="1:2" s="47" customFormat="1" ht="27" customHeight="1">
      <c r="A463" s="111">
        <v>472</v>
      </c>
      <c r="B463" s="136" t="s">
        <v>2612</v>
      </c>
    </row>
    <row r="464" spans="1:2" s="47" customFormat="1" ht="27" customHeight="1">
      <c r="A464" s="111">
        <v>503</v>
      </c>
      <c r="B464" s="129" t="s">
        <v>3059</v>
      </c>
    </row>
    <row r="465" spans="1:2" s="47" customFormat="1" ht="27" customHeight="1">
      <c r="A465" s="111">
        <v>504</v>
      </c>
      <c r="B465" s="129" t="s">
        <v>3060</v>
      </c>
    </row>
    <row r="466" spans="1:2" s="47" customFormat="1" ht="27" customHeight="1">
      <c r="A466" s="111">
        <v>505</v>
      </c>
      <c r="B466" s="129" t="s">
        <v>3061</v>
      </c>
    </row>
    <row r="467" spans="1:2" s="47" customFormat="1" ht="27" customHeight="1">
      <c r="A467" s="111">
        <v>506</v>
      </c>
      <c r="B467" s="129" t="s">
        <v>3062</v>
      </c>
    </row>
    <row r="468" spans="1:2" s="47" customFormat="1" ht="27" customHeight="1">
      <c r="A468" s="111">
        <v>507</v>
      </c>
      <c r="B468" s="129" t="s">
        <v>3063</v>
      </c>
    </row>
    <row r="469" spans="1:2" s="47" customFormat="1" ht="27" customHeight="1">
      <c r="A469" s="111">
        <v>508</v>
      </c>
      <c r="B469" s="129" t="s">
        <v>3064</v>
      </c>
    </row>
    <row r="470" spans="1:2" s="47" customFormat="1" ht="27" customHeight="1">
      <c r="A470" s="111">
        <v>509</v>
      </c>
      <c r="B470" s="129" t="s">
        <v>3065</v>
      </c>
    </row>
    <row r="471" spans="1:2" s="47" customFormat="1" ht="27" customHeight="1">
      <c r="A471" s="111">
        <v>510</v>
      </c>
      <c r="B471" s="129" t="s">
        <v>3066</v>
      </c>
    </row>
    <row r="472" spans="1:2" s="47" customFormat="1" ht="27" customHeight="1">
      <c r="A472" s="109">
        <v>511</v>
      </c>
      <c r="B472" s="129" t="s">
        <v>3067</v>
      </c>
    </row>
    <row r="473" spans="1:2" s="47" customFormat="1" ht="27" customHeight="1">
      <c r="A473" s="109">
        <v>512</v>
      </c>
      <c r="B473" s="129" t="s">
        <v>3068</v>
      </c>
    </row>
    <row r="474" spans="1:2" s="47" customFormat="1" ht="27" customHeight="1">
      <c r="A474" s="111">
        <v>513</v>
      </c>
      <c r="B474" s="129" t="s">
        <v>3069</v>
      </c>
    </row>
    <row r="475" spans="1:2" s="47" customFormat="1" ht="27" customHeight="1">
      <c r="A475" s="111">
        <v>514</v>
      </c>
      <c r="B475" s="129" t="s">
        <v>3070</v>
      </c>
    </row>
    <row r="476" spans="1:2" s="47" customFormat="1" ht="27" customHeight="1">
      <c r="A476" s="111">
        <v>515</v>
      </c>
      <c r="B476" s="129" t="s">
        <v>3071</v>
      </c>
    </row>
    <row r="477" spans="1:2" s="47" customFormat="1" ht="27" customHeight="1">
      <c r="A477" s="111">
        <v>516</v>
      </c>
      <c r="B477" s="129" t="s">
        <v>3072</v>
      </c>
    </row>
    <row r="478" spans="1:2" s="47" customFormat="1" ht="27" customHeight="1">
      <c r="A478" s="111">
        <v>517</v>
      </c>
      <c r="B478" s="129" t="s">
        <v>3073</v>
      </c>
    </row>
    <row r="479" spans="1:2" s="47" customFormat="1" ht="27" customHeight="1">
      <c r="A479" s="109">
        <v>518</v>
      </c>
      <c r="B479" s="129" t="s">
        <v>3074</v>
      </c>
    </row>
    <row r="480" spans="1:2" s="47" customFormat="1" ht="27" customHeight="1">
      <c r="A480" s="109">
        <v>519</v>
      </c>
      <c r="B480" s="129" t="s">
        <v>3075</v>
      </c>
    </row>
    <row r="481" spans="1:2" s="47" customFormat="1" ht="27" customHeight="1">
      <c r="A481" s="109">
        <v>520</v>
      </c>
      <c r="B481" s="129" t="s">
        <v>3076</v>
      </c>
    </row>
    <row r="482" spans="1:2" s="47" customFormat="1" ht="27" customHeight="1">
      <c r="A482" s="109">
        <v>521</v>
      </c>
      <c r="B482" s="129" t="s">
        <v>3077</v>
      </c>
    </row>
    <row r="483" spans="1:2" s="47" customFormat="1" ht="27" customHeight="1">
      <c r="A483" s="109">
        <v>522</v>
      </c>
      <c r="B483" s="129" t="s">
        <v>3078</v>
      </c>
    </row>
    <row r="484" spans="1:2" s="47" customFormat="1" ht="27" customHeight="1">
      <c r="A484" s="111">
        <v>523</v>
      </c>
      <c r="B484" s="129" t="s">
        <v>3079</v>
      </c>
    </row>
    <row r="485" spans="1:2" s="47" customFormat="1" ht="27" customHeight="1">
      <c r="A485" s="109">
        <v>524</v>
      </c>
      <c r="B485" s="129" t="s">
        <v>3080</v>
      </c>
    </row>
    <row r="486" spans="1:2" s="47" customFormat="1" ht="27" customHeight="1">
      <c r="A486" s="111">
        <v>525</v>
      </c>
      <c r="B486" s="129" t="s">
        <v>3081</v>
      </c>
    </row>
    <row r="487" spans="1:2" s="47" customFormat="1" ht="27" customHeight="1">
      <c r="A487" s="111">
        <v>526</v>
      </c>
      <c r="B487" s="129" t="s">
        <v>3082</v>
      </c>
    </row>
    <row r="488" spans="1:2" s="47" customFormat="1" ht="27" customHeight="1">
      <c r="A488" s="111">
        <v>527</v>
      </c>
      <c r="B488" s="131" t="s">
        <v>3083</v>
      </c>
    </row>
    <row r="489" spans="1:2" s="47" customFormat="1" ht="27" customHeight="1">
      <c r="A489" s="111">
        <v>528</v>
      </c>
      <c r="B489" s="129" t="s">
        <v>3084</v>
      </c>
    </row>
    <row r="490" spans="1:2" s="47" customFormat="1" ht="27" customHeight="1">
      <c r="A490" s="111">
        <v>529</v>
      </c>
      <c r="B490" s="129" t="s">
        <v>3085</v>
      </c>
    </row>
    <row r="491" spans="1:2" s="47" customFormat="1" ht="27" customHeight="1">
      <c r="A491" s="111">
        <v>530</v>
      </c>
      <c r="B491" s="129" t="s">
        <v>3086</v>
      </c>
    </row>
    <row r="492" spans="1:2" s="47" customFormat="1" ht="27" customHeight="1">
      <c r="A492" s="111">
        <v>531</v>
      </c>
      <c r="B492" s="129" t="s">
        <v>3087</v>
      </c>
    </row>
    <row r="493" spans="1:2" s="47" customFormat="1" ht="27" customHeight="1">
      <c r="A493" s="111">
        <v>532</v>
      </c>
      <c r="B493" s="129" t="s">
        <v>3088</v>
      </c>
    </row>
    <row r="494" spans="1:2" s="47" customFormat="1" ht="27" customHeight="1">
      <c r="A494" s="111">
        <v>533</v>
      </c>
      <c r="B494" s="129" t="s">
        <v>3089</v>
      </c>
    </row>
    <row r="495" spans="1:2" s="47" customFormat="1" ht="27" customHeight="1">
      <c r="A495" s="111">
        <v>534</v>
      </c>
      <c r="B495" s="129" t="s">
        <v>3090</v>
      </c>
    </row>
    <row r="496" spans="1:2" s="47" customFormat="1" ht="27" customHeight="1">
      <c r="A496" s="111">
        <v>535</v>
      </c>
      <c r="B496" s="129" t="s">
        <v>3091</v>
      </c>
    </row>
    <row r="497" spans="1:2" s="47" customFormat="1" ht="27" customHeight="1">
      <c r="A497" s="111">
        <v>536</v>
      </c>
      <c r="B497" s="129" t="s">
        <v>3092</v>
      </c>
    </row>
    <row r="498" spans="1:2" s="47" customFormat="1" ht="27" customHeight="1">
      <c r="A498" s="111">
        <v>537</v>
      </c>
      <c r="B498" s="129" t="s">
        <v>3093</v>
      </c>
    </row>
    <row r="499" spans="1:2" s="47" customFormat="1" ht="27" customHeight="1">
      <c r="A499" s="111">
        <v>538</v>
      </c>
      <c r="B499" s="131" t="s">
        <v>3094</v>
      </c>
    </row>
    <row r="500" spans="1:2" s="47" customFormat="1" ht="27" customHeight="1">
      <c r="A500" s="111">
        <v>539</v>
      </c>
      <c r="B500" s="129" t="s">
        <v>3095</v>
      </c>
    </row>
    <row r="501" spans="1:2" s="47" customFormat="1" ht="27" customHeight="1">
      <c r="A501" s="111">
        <v>540</v>
      </c>
      <c r="B501" s="130" t="s">
        <v>3096</v>
      </c>
    </row>
    <row r="502" spans="1:2" s="47" customFormat="1" ht="27" customHeight="1">
      <c r="A502" s="111">
        <v>541</v>
      </c>
      <c r="B502" s="129" t="s">
        <v>3097</v>
      </c>
    </row>
    <row r="503" spans="1:2" s="47" customFormat="1" ht="27" customHeight="1">
      <c r="A503" s="111">
        <v>542</v>
      </c>
      <c r="B503" s="129" t="s">
        <v>3098</v>
      </c>
    </row>
    <row r="504" spans="1:2" s="47" customFormat="1" ht="27" customHeight="1">
      <c r="A504" s="111">
        <v>543</v>
      </c>
      <c r="B504" s="129" t="s">
        <v>3099</v>
      </c>
    </row>
    <row r="505" spans="1:2" s="47" customFormat="1" ht="27" customHeight="1">
      <c r="A505" s="111">
        <v>544</v>
      </c>
      <c r="B505" s="129" t="s">
        <v>3100</v>
      </c>
    </row>
    <row r="506" spans="1:2" s="47" customFormat="1" ht="27" customHeight="1">
      <c r="A506" s="111">
        <v>545</v>
      </c>
      <c r="B506" s="129" t="s">
        <v>3101</v>
      </c>
    </row>
    <row r="507" spans="1:2" s="47" customFormat="1" ht="27" customHeight="1">
      <c r="A507" s="111">
        <v>546</v>
      </c>
      <c r="B507" s="129" t="s">
        <v>3102</v>
      </c>
    </row>
    <row r="508" spans="1:2" s="47" customFormat="1" ht="27" customHeight="1">
      <c r="A508" s="111">
        <v>547</v>
      </c>
      <c r="B508" s="129" t="s">
        <v>3103</v>
      </c>
    </row>
    <row r="509" spans="1:2" s="47" customFormat="1" ht="27" customHeight="1">
      <c r="A509" s="111">
        <v>548</v>
      </c>
      <c r="B509" s="129" t="s">
        <v>3104</v>
      </c>
    </row>
    <row r="510" spans="1:2" s="47" customFormat="1" ht="27" customHeight="1">
      <c r="A510" s="111">
        <v>549</v>
      </c>
      <c r="B510" s="129" t="s">
        <v>3105</v>
      </c>
    </row>
    <row r="511" spans="1:2" s="47" customFormat="1" ht="27" customHeight="1">
      <c r="A511" s="111">
        <v>550</v>
      </c>
      <c r="B511" s="129" t="s">
        <v>3106</v>
      </c>
    </row>
    <row r="512" spans="1:2" s="47" customFormat="1" ht="27" customHeight="1">
      <c r="A512" s="111">
        <v>551</v>
      </c>
      <c r="B512" s="129" t="s">
        <v>3107</v>
      </c>
    </row>
    <row r="513" spans="1:2" s="47" customFormat="1" ht="27" customHeight="1">
      <c r="A513" s="111">
        <v>552</v>
      </c>
      <c r="B513" s="129" t="s">
        <v>3108</v>
      </c>
    </row>
    <row r="514" spans="1:2" s="47" customFormat="1" ht="27" customHeight="1">
      <c r="A514" s="109">
        <v>553</v>
      </c>
      <c r="B514" s="129" t="s">
        <v>3109</v>
      </c>
    </row>
    <row r="515" spans="1:2" s="47" customFormat="1" ht="27" customHeight="1">
      <c r="A515" s="109">
        <v>554</v>
      </c>
      <c r="B515" s="129" t="s">
        <v>3110</v>
      </c>
    </row>
    <row r="516" spans="1:2" s="47" customFormat="1" ht="27" customHeight="1">
      <c r="A516" s="111">
        <v>555</v>
      </c>
      <c r="B516" s="129" t="s">
        <v>3111</v>
      </c>
    </row>
    <row r="517" spans="1:2" s="47" customFormat="1" ht="27" customHeight="1">
      <c r="A517" s="111">
        <v>556</v>
      </c>
      <c r="B517" s="129" t="s">
        <v>3112</v>
      </c>
    </row>
    <row r="518" spans="1:2" s="47" customFormat="1" ht="27" customHeight="1">
      <c r="A518" s="111">
        <v>557</v>
      </c>
      <c r="B518" s="129" t="s">
        <v>3113</v>
      </c>
    </row>
    <row r="519" spans="1:2" s="47" customFormat="1" ht="27" customHeight="1">
      <c r="A519" s="109">
        <v>558</v>
      </c>
      <c r="B519" s="129" t="s">
        <v>3114</v>
      </c>
    </row>
    <row r="520" spans="1:2" s="47" customFormat="1" ht="27" customHeight="1">
      <c r="A520" s="109">
        <v>559</v>
      </c>
      <c r="B520" s="129" t="s">
        <v>3115</v>
      </c>
    </row>
    <row r="521" spans="1:2" s="47" customFormat="1" ht="27" customHeight="1">
      <c r="A521" s="109">
        <v>562</v>
      </c>
      <c r="B521" s="129" t="s">
        <v>3116</v>
      </c>
    </row>
    <row r="522" spans="1:2" s="47" customFormat="1" ht="27" customHeight="1">
      <c r="A522" s="109">
        <v>563</v>
      </c>
      <c r="B522" s="129" t="s">
        <v>3117</v>
      </c>
    </row>
    <row r="523" spans="1:2" s="47" customFormat="1" ht="27" customHeight="1">
      <c r="A523" s="109">
        <v>564</v>
      </c>
      <c r="B523" s="129" t="s">
        <v>3118</v>
      </c>
    </row>
    <row r="524" spans="1:2" s="47" customFormat="1" ht="27" customHeight="1">
      <c r="A524" s="109">
        <v>565</v>
      </c>
      <c r="B524" s="129" t="s">
        <v>3119</v>
      </c>
    </row>
    <row r="525" spans="1:2" s="47" customFormat="1" ht="27" customHeight="1">
      <c r="A525" s="109">
        <v>566</v>
      </c>
      <c r="B525" s="129" t="s">
        <v>3120</v>
      </c>
    </row>
    <row r="526" spans="1:2" s="47" customFormat="1" ht="27" customHeight="1">
      <c r="A526" s="109">
        <v>567</v>
      </c>
      <c r="B526" s="129" t="s">
        <v>3121</v>
      </c>
    </row>
    <row r="527" spans="1:2" s="47" customFormat="1" ht="27" customHeight="1">
      <c r="A527" s="109">
        <v>568</v>
      </c>
      <c r="B527" s="129" t="s">
        <v>3122</v>
      </c>
    </row>
    <row r="528" spans="1:2" s="47" customFormat="1" ht="27" customHeight="1">
      <c r="A528" s="109">
        <v>569</v>
      </c>
      <c r="B528" s="129" t="s">
        <v>3123</v>
      </c>
    </row>
    <row r="529" spans="1:2" s="47" customFormat="1" ht="27" customHeight="1">
      <c r="A529" s="109">
        <v>570</v>
      </c>
      <c r="B529" s="129" t="s">
        <v>3124</v>
      </c>
    </row>
    <row r="530" spans="1:2" s="47" customFormat="1" ht="27" customHeight="1">
      <c r="A530" s="109">
        <v>571</v>
      </c>
      <c r="B530" s="129" t="s">
        <v>3125</v>
      </c>
    </row>
    <row r="531" spans="1:2" s="47" customFormat="1" ht="27" customHeight="1">
      <c r="A531" s="109">
        <v>572</v>
      </c>
      <c r="B531" s="129" t="s">
        <v>3126</v>
      </c>
    </row>
    <row r="532" spans="1:2" s="47" customFormat="1" ht="27" customHeight="1">
      <c r="A532" s="109">
        <v>573</v>
      </c>
      <c r="B532" s="129" t="s">
        <v>3127</v>
      </c>
    </row>
    <row r="533" spans="1:2" s="47" customFormat="1" ht="27" customHeight="1">
      <c r="A533" s="109">
        <v>574</v>
      </c>
      <c r="B533" s="129" t="s">
        <v>3128</v>
      </c>
    </row>
    <row r="534" spans="1:2" s="47" customFormat="1" ht="27" customHeight="1">
      <c r="A534" s="109">
        <v>577</v>
      </c>
      <c r="B534" s="129" t="s">
        <v>3129</v>
      </c>
    </row>
    <row r="535" spans="1:2" s="47" customFormat="1" ht="27" customHeight="1">
      <c r="A535" s="109">
        <v>578</v>
      </c>
      <c r="B535" s="129" t="s">
        <v>3130</v>
      </c>
    </row>
    <row r="536" spans="1:2" s="47" customFormat="1" ht="27" customHeight="1">
      <c r="A536" s="109">
        <v>579</v>
      </c>
      <c r="B536" s="129" t="s">
        <v>3131</v>
      </c>
    </row>
    <row r="537" spans="1:2" s="47" customFormat="1" ht="27" customHeight="1">
      <c r="A537" s="134">
        <v>580</v>
      </c>
      <c r="B537" s="132" t="s">
        <v>3132</v>
      </c>
    </row>
    <row r="538" spans="1:2" s="47" customFormat="1" ht="27" customHeight="1">
      <c r="A538" s="134">
        <v>581</v>
      </c>
      <c r="B538" s="132" t="s">
        <v>3133</v>
      </c>
    </row>
    <row r="539" spans="1:2" s="47" customFormat="1" ht="27" customHeight="1">
      <c r="A539" s="134">
        <v>582</v>
      </c>
      <c r="B539" s="132" t="s">
        <v>3134</v>
      </c>
    </row>
    <row r="540" spans="1:2" s="47" customFormat="1" ht="27" customHeight="1">
      <c r="A540" s="134">
        <v>583</v>
      </c>
      <c r="B540" s="132" t="s">
        <v>3135</v>
      </c>
    </row>
    <row r="541" spans="1:2" s="47" customFormat="1" ht="27" customHeight="1">
      <c r="A541" s="134">
        <v>584</v>
      </c>
      <c r="B541" s="129" t="s">
        <v>3136</v>
      </c>
    </row>
    <row r="542" spans="1:2" s="47" customFormat="1" ht="27" customHeight="1">
      <c r="A542" s="134">
        <v>585</v>
      </c>
      <c r="B542" s="129" t="s">
        <v>3137</v>
      </c>
    </row>
    <row r="543" spans="1:2" s="47" customFormat="1" ht="27" customHeight="1">
      <c r="A543" s="134">
        <v>586</v>
      </c>
      <c r="B543" s="129" t="s">
        <v>3138</v>
      </c>
    </row>
    <row r="544" spans="1:2" s="47" customFormat="1" ht="27" customHeight="1">
      <c r="A544" s="134">
        <v>587</v>
      </c>
      <c r="B544" s="129" t="s">
        <v>3139</v>
      </c>
    </row>
    <row r="545" spans="1:2" s="47" customFormat="1" ht="27" customHeight="1">
      <c r="A545" s="134">
        <v>588</v>
      </c>
      <c r="B545" s="129" t="s">
        <v>3140</v>
      </c>
    </row>
    <row r="546" spans="1:2" s="47" customFormat="1" ht="27" customHeight="1">
      <c r="A546" s="134">
        <v>589</v>
      </c>
      <c r="B546" s="135" t="s">
        <v>3141</v>
      </c>
    </row>
    <row r="547" spans="1:2" s="47" customFormat="1" ht="27" customHeight="1">
      <c r="A547" s="134">
        <v>590</v>
      </c>
      <c r="B547" s="135" t="s">
        <v>3142</v>
      </c>
    </row>
    <row r="548" spans="1:2" s="47" customFormat="1" ht="27" customHeight="1">
      <c r="A548" s="134">
        <v>591</v>
      </c>
      <c r="B548" s="135" t="s">
        <v>3143</v>
      </c>
    </row>
    <row r="549" spans="1:2" s="47" customFormat="1" ht="27" customHeight="1">
      <c r="A549" s="134">
        <v>592</v>
      </c>
      <c r="B549" s="136" t="s">
        <v>3144</v>
      </c>
    </row>
    <row r="550" spans="1:2" s="47" customFormat="1" ht="27" customHeight="1">
      <c r="A550" s="134">
        <v>593</v>
      </c>
      <c r="B550" s="133" t="s">
        <v>3145</v>
      </c>
    </row>
    <row r="551" spans="1:2" s="47" customFormat="1" ht="27" customHeight="1">
      <c r="A551" s="134">
        <v>594</v>
      </c>
      <c r="B551" s="136" t="s">
        <v>3146</v>
      </c>
    </row>
    <row r="552" spans="1:2" s="47" customFormat="1" ht="27" customHeight="1">
      <c r="A552" s="134">
        <v>595</v>
      </c>
      <c r="B552" s="136" t="s">
        <v>3147</v>
      </c>
    </row>
    <row r="553" spans="1:2" s="47" customFormat="1" ht="27" customHeight="1">
      <c r="A553" s="134">
        <v>596</v>
      </c>
      <c r="B553" s="133" t="s">
        <v>3148</v>
      </c>
    </row>
    <row r="554" spans="1:2" s="47" customFormat="1" ht="27" customHeight="1">
      <c r="A554" s="134">
        <v>597</v>
      </c>
      <c r="B554" s="133" t="s">
        <v>3149</v>
      </c>
    </row>
    <row r="555" spans="1:2" s="47" customFormat="1" ht="27" customHeight="1">
      <c r="A555" s="134">
        <v>598</v>
      </c>
      <c r="B555" s="133" t="s">
        <v>3150</v>
      </c>
    </row>
    <row r="556" spans="1:2" s="47" customFormat="1" ht="27" customHeight="1">
      <c r="A556" s="134">
        <v>599</v>
      </c>
      <c r="B556" s="133" t="s">
        <v>3151</v>
      </c>
    </row>
    <row r="557" spans="1:2" s="47" customFormat="1" ht="27" customHeight="1">
      <c r="A557" s="134">
        <v>600</v>
      </c>
      <c r="B557" s="133" t="s">
        <v>3152</v>
      </c>
    </row>
    <row r="558" spans="1:2" s="47" customFormat="1" ht="27" customHeight="1">
      <c r="A558" s="134">
        <v>601</v>
      </c>
      <c r="B558" s="133" t="s">
        <v>3153</v>
      </c>
    </row>
    <row r="559" spans="1:2" s="47" customFormat="1" ht="27" customHeight="1">
      <c r="A559" s="134">
        <v>602</v>
      </c>
      <c r="B559" s="133" t="s">
        <v>3154</v>
      </c>
    </row>
    <row r="560" spans="1:2" s="47" customFormat="1" ht="27" customHeight="1">
      <c r="A560" s="134">
        <v>603</v>
      </c>
      <c r="B560" s="133" t="s">
        <v>3155</v>
      </c>
    </row>
    <row r="561" spans="1:2" s="47" customFormat="1" ht="27" customHeight="1">
      <c r="A561" s="134">
        <v>604</v>
      </c>
      <c r="B561" s="133" t="s">
        <v>3156</v>
      </c>
    </row>
    <row r="562" spans="1:2" s="47" customFormat="1" ht="27" customHeight="1">
      <c r="A562" s="134">
        <v>605</v>
      </c>
      <c r="B562" s="133" t="s">
        <v>3157</v>
      </c>
    </row>
    <row r="563" spans="1:2" s="47" customFormat="1" ht="27" customHeight="1">
      <c r="A563" s="134">
        <v>606</v>
      </c>
      <c r="B563" s="133" t="s">
        <v>3158</v>
      </c>
    </row>
    <row r="564" spans="1:2" s="47" customFormat="1" ht="27" customHeight="1">
      <c r="A564" s="134">
        <v>607</v>
      </c>
      <c r="B564" s="133" t="s">
        <v>3159</v>
      </c>
    </row>
    <row r="565" spans="1:2" s="47" customFormat="1" ht="27" customHeight="1">
      <c r="A565" s="134">
        <v>608</v>
      </c>
      <c r="B565" s="133" t="s">
        <v>3160</v>
      </c>
    </row>
    <row r="566" spans="1:2" s="47" customFormat="1" ht="27" customHeight="1">
      <c r="A566" s="134">
        <v>609</v>
      </c>
      <c r="B566" s="133" t="s">
        <v>3161</v>
      </c>
    </row>
    <row r="567" spans="1:2" s="47" customFormat="1" ht="27" customHeight="1">
      <c r="A567" s="134">
        <v>610</v>
      </c>
      <c r="B567" s="133" t="s">
        <v>3162</v>
      </c>
    </row>
    <row r="568" spans="1:2" s="47" customFormat="1" ht="27" customHeight="1">
      <c r="A568" s="134">
        <v>611</v>
      </c>
      <c r="B568" s="133" t="s">
        <v>3163</v>
      </c>
    </row>
    <row r="569" spans="1:2" s="47" customFormat="1" ht="27" customHeight="1">
      <c r="A569" s="134">
        <v>612</v>
      </c>
      <c r="B569" s="135" t="s">
        <v>3164</v>
      </c>
    </row>
    <row r="570" spans="1:2" s="47" customFormat="1" ht="27" customHeight="1">
      <c r="A570" s="134">
        <v>613</v>
      </c>
      <c r="B570" s="133" t="s">
        <v>3165</v>
      </c>
    </row>
    <row r="571" spans="1:2" s="47" customFormat="1" ht="27" customHeight="1">
      <c r="A571" s="134">
        <v>614</v>
      </c>
      <c r="B571" s="135" t="s">
        <v>3166</v>
      </c>
    </row>
    <row r="572" spans="1:2" s="47" customFormat="1" ht="27" customHeight="1">
      <c r="A572" s="134">
        <v>615</v>
      </c>
      <c r="B572" s="136" t="s">
        <v>3167</v>
      </c>
    </row>
    <row r="573" spans="1:2" s="47" customFormat="1" ht="27" customHeight="1">
      <c r="A573" s="134">
        <v>616</v>
      </c>
      <c r="B573" s="136" t="s">
        <v>3168</v>
      </c>
    </row>
    <row r="574" spans="1:2" s="47" customFormat="1" ht="27" customHeight="1">
      <c r="A574" s="134">
        <v>617</v>
      </c>
      <c r="B574" s="136" t="s">
        <v>3169</v>
      </c>
    </row>
    <row r="575" spans="1:2" s="47" customFormat="1" ht="27" customHeight="1">
      <c r="A575" s="134">
        <v>618</v>
      </c>
      <c r="B575" s="163" t="s">
        <v>3170</v>
      </c>
    </row>
    <row r="576" spans="1:2" s="47" customFormat="1" ht="27" customHeight="1">
      <c r="A576" s="188">
        <v>619</v>
      </c>
      <c r="B576" s="135" t="s">
        <v>3171</v>
      </c>
    </row>
    <row r="577" spans="1:2" s="47" customFormat="1" ht="27" customHeight="1">
      <c r="A577" s="189">
        <v>620</v>
      </c>
      <c r="B577" s="133" t="s">
        <v>3172</v>
      </c>
    </row>
    <row r="578" spans="1:2" s="47" customFormat="1" ht="27" customHeight="1">
      <c r="A578" s="189">
        <v>621</v>
      </c>
      <c r="B578" s="133" t="s">
        <v>3173</v>
      </c>
    </row>
    <row r="579" spans="1:2" s="47" customFormat="1" ht="27" customHeight="1">
      <c r="A579" s="189">
        <v>622</v>
      </c>
      <c r="B579" s="133" t="s">
        <v>3174</v>
      </c>
    </row>
    <row r="580" spans="1:2" s="47" customFormat="1" ht="27" customHeight="1">
      <c r="A580" s="189">
        <v>623</v>
      </c>
      <c r="B580" s="133" t="s">
        <v>3175</v>
      </c>
    </row>
    <row r="581" spans="1:2" ht="27" customHeight="1">
      <c r="A581" s="189">
        <v>624</v>
      </c>
      <c r="B581" s="133" t="s">
        <v>3176</v>
      </c>
    </row>
    <row r="582" spans="1:2" ht="27" customHeight="1">
      <c r="A582" s="189">
        <v>625</v>
      </c>
      <c r="B582" s="133" t="s">
        <v>3177</v>
      </c>
    </row>
    <row r="583" spans="1:2" ht="27" customHeight="1">
      <c r="A583" s="189">
        <v>626</v>
      </c>
      <c r="B583" s="133" t="s">
        <v>2613</v>
      </c>
    </row>
    <row r="584" spans="1:2" ht="27" customHeight="1">
      <c r="A584" s="189">
        <v>627</v>
      </c>
      <c r="B584" s="190" t="s">
        <v>3178</v>
      </c>
    </row>
    <row r="585" spans="1:2" ht="27" customHeight="1">
      <c r="A585" s="189">
        <v>628</v>
      </c>
      <c r="B585" s="190" t="s">
        <v>3179</v>
      </c>
    </row>
    <row r="586" spans="1:2" ht="27" customHeight="1">
      <c r="A586" s="189">
        <v>629</v>
      </c>
      <c r="B586" s="190" t="s">
        <v>3180</v>
      </c>
    </row>
    <row r="587" spans="1:2" ht="27" customHeight="1">
      <c r="A587" s="189">
        <v>630</v>
      </c>
      <c r="B587" s="190" t="s">
        <v>3181</v>
      </c>
    </row>
    <row r="588" spans="1:2" ht="27" customHeight="1">
      <c r="A588" s="189">
        <v>631</v>
      </c>
      <c r="B588" s="190" t="s">
        <v>3182</v>
      </c>
    </row>
    <row r="589" spans="1:2" ht="27" customHeight="1">
      <c r="A589" s="189">
        <v>632</v>
      </c>
      <c r="B589" s="190" t="s">
        <v>3183</v>
      </c>
    </row>
    <row r="590" spans="1:2" ht="27" customHeight="1">
      <c r="A590" s="188">
        <v>633</v>
      </c>
      <c r="B590" s="135" t="s">
        <v>3184</v>
      </c>
    </row>
    <row r="591" spans="1:2" ht="27" customHeight="1">
      <c r="A591" s="188">
        <v>634</v>
      </c>
      <c r="B591" s="190" t="s">
        <v>3185</v>
      </c>
    </row>
    <row r="592" spans="1:2" ht="27" customHeight="1">
      <c r="A592" s="188">
        <v>635</v>
      </c>
      <c r="B592" s="190" t="s">
        <v>3186</v>
      </c>
    </row>
    <row r="593" spans="1:2" ht="27" customHeight="1">
      <c r="A593" s="188">
        <v>636</v>
      </c>
      <c r="B593" s="129" t="s">
        <v>3187</v>
      </c>
    </row>
    <row r="594" spans="1:2" ht="27" customHeight="1">
      <c r="A594" s="188">
        <v>637</v>
      </c>
      <c r="B594" s="133" t="s">
        <v>3188</v>
      </c>
    </row>
    <row r="595" spans="1:2" ht="27" customHeight="1">
      <c r="A595" s="188">
        <v>638</v>
      </c>
      <c r="B595" s="133" t="s">
        <v>3189</v>
      </c>
    </row>
    <row r="596" spans="1:2" ht="27" customHeight="1">
      <c r="A596" s="188">
        <v>639</v>
      </c>
      <c r="B596" s="133" t="s">
        <v>3190</v>
      </c>
    </row>
    <row r="597" spans="1:2" ht="27" customHeight="1">
      <c r="A597" s="188">
        <v>640</v>
      </c>
      <c r="B597" s="46" t="s">
        <v>3191</v>
      </c>
    </row>
    <row r="598" spans="1:2" ht="27" customHeight="1">
      <c r="A598" s="188">
        <v>641</v>
      </c>
      <c r="B598" s="133" t="s">
        <v>3192</v>
      </c>
    </row>
    <row r="599" spans="1:2" ht="27" customHeight="1">
      <c r="A599" s="188">
        <v>642</v>
      </c>
      <c r="B599" s="133" t="s">
        <v>3193</v>
      </c>
    </row>
    <row r="600" spans="1:2" ht="27" customHeight="1">
      <c r="A600" s="188">
        <v>643</v>
      </c>
      <c r="B600" s="133" t="s">
        <v>3194</v>
      </c>
    </row>
    <row r="601" spans="1:2" ht="27" customHeight="1">
      <c r="A601" s="188">
        <v>644</v>
      </c>
      <c r="B601" s="133" t="s">
        <v>3195</v>
      </c>
    </row>
    <row r="602" spans="1:2" ht="27" customHeight="1"/>
    <row r="603" spans="1:2" ht="27" customHeight="1"/>
  </sheetData>
  <autoFilter ref="A2:B601" xr:uid="{00000000-0009-0000-0000-000029000000}">
    <sortState xmlns:xlrd2="http://schemas.microsoft.com/office/spreadsheetml/2017/richdata2" ref="A3:B601">
      <sortCondition ref="A2:A601"/>
    </sortState>
  </autoFilter>
  <customSheetViews>
    <customSheetView guid="{EE821439-75E3-4A63-A3B6-BCBD88C611ED}" showPageBreaks="1" fitToPage="1" printArea="1">
      <pane ySplit="2" topLeftCell="A3" activePane="bottomLeft" state="frozen"/>
      <selection pane="bottomLeft"/>
      <pageMargins left="0" right="0" top="0" bottom="0" header="0" footer="0"/>
      <pageSetup fitToHeight="0" orientation="portrait" r:id="rId1"/>
      <headerFooter alignWithMargins="0">
        <oddHeader>&amp;CNSCC Reject Reason Codes</oddHeader>
      </headerFooter>
    </customSheetView>
    <customSheetView guid="{D7F7BEE5-BE09-43B7-BD73-E69A29CFAB86}" showPageBreaks="1" view="pageLayout" topLeftCell="A469">
      <selection activeCell="B493" sqref="B493"/>
      <pageMargins left="0" right="0" top="0" bottom="0" header="0" footer="0"/>
      <pageSetup orientation="portrait" r:id="rId2"/>
      <headerFooter alignWithMargins="0">
        <oddHeader>&amp;CNSCC Reject Reason Codes</oddHeader>
      </headerFooter>
    </customSheetView>
    <customSheetView guid="{02149C7A-8138-4D93-95DB-BA5C87F38634}" showPageBreaks="1" fitToPage="1" printArea="1">
      <pane ySplit="2" topLeftCell="A3" activePane="bottomLeft" state="frozen"/>
      <selection pane="bottomLeft" activeCell="B11" sqref="B11"/>
      <pageMargins left="0" right="0" top="0" bottom="0" header="0" footer="0"/>
      <pageSetup fitToHeight="0" orientation="portrait" r:id="rId3"/>
      <headerFooter alignWithMargins="0">
        <oddHeader>&amp;CNSCC Reject Reason Codes</oddHeader>
      </headerFooter>
    </customSheetView>
  </customSheetViews>
  <phoneticPr fontId="2" type="noConversion"/>
  <hyperlinks>
    <hyperlink ref="B1" location="'Table of Contents'!A1" display="T.O.C" xr:uid="{00000000-0004-0000-2900-000000000000}"/>
  </hyperlinks>
  <pageMargins left="0.75" right="0.75" top="1" bottom="1" header="0.5" footer="0.5"/>
  <pageSetup scale="97" fitToHeight="0" orientation="portrait" r:id="rId4"/>
  <headerFooter alignWithMargins="0">
    <oddHeader>&amp;CNSCC Reject Reason Codes</oddHeader>
    <oddFooter>&amp;L&amp;1#&amp;"Arial"&amp;10&amp;K737373DTCC Public (White)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filterMode="1">
    <pageSetUpPr fitToPage="1"/>
  </sheetPr>
  <dimension ref="A1:J167"/>
  <sheetViews>
    <sheetView zoomScaleNormal="90" zoomScaleSheetLayoutView="85" workbookViewId="0"/>
  </sheetViews>
  <sheetFormatPr defaultColWidth="9.140625" defaultRowHeight="12.75"/>
  <cols>
    <col min="1" max="1" width="24.140625" style="43" customWidth="1"/>
    <col min="2" max="6" width="7.7109375" style="43" customWidth="1"/>
    <col min="7" max="7" width="36.7109375" style="43" customWidth="1"/>
    <col min="8" max="8" width="44.42578125" style="2" customWidth="1"/>
    <col min="9" max="9" width="6" style="44" customWidth="1"/>
    <col min="10" max="10" width="34.7109375" style="43" customWidth="1"/>
    <col min="11" max="16384" width="9.140625" style="3"/>
  </cols>
  <sheetData>
    <row r="1" spans="1:10" ht="18.75" customHeight="1">
      <c r="A1" s="65" t="s">
        <v>5</v>
      </c>
      <c r="B1" s="66" t="s">
        <v>47</v>
      </c>
    </row>
    <row r="2" spans="1:10" s="14" customFormat="1" ht="30" customHeight="1">
      <c r="A2" s="7" t="s">
        <v>363</v>
      </c>
      <c r="B2" s="7" t="s">
        <v>364</v>
      </c>
      <c r="C2" s="7" t="s">
        <v>365</v>
      </c>
      <c r="D2" s="7" t="s">
        <v>366</v>
      </c>
      <c r="E2" s="7" t="s">
        <v>367</v>
      </c>
      <c r="F2" s="7" t="s">
        <v>368</v>
      </c>
      <c r="G2" s="7" t="s">
        <v>369</v>
      </c>
      <c r="H2" s="8" t="s">
        <v>370</v>
      </c>
      <c r="I2" s="9" t="s">
        <v>371</v>
      </c>
      <c r="J2" s="7" t="s">
        <v>372</v>
      </c>
    </row>
    <row r="3" spans="1:10" s="4" customFormat="1" ht="12">
      <c r="A3" s="2" t="s">
        <v>373</v>
      </c>
      <c r="B3" s="2">
        <v>1</v>
      </c>
      <c r="C3" s="2">
        <f t="shared" ref="C3:C34" si="0">$B3+$D3-1</f>
        <v>4</v>
      </c>
      <c r="D3" s="2">
        <v>4</v>
      </c>
      <c r="E3" s="2" t="s">
        <v>374</v>
      </c>
      <c r="F3" s="2" t="s">
        <v>375</v>
      </c>
      <c r="G3" s="2"/>
      <c r="H3" s="2"/>
      <c r="I3" s="10">
        <v>1</v>
      </c>
      <c r="J3" s="2" t="str">
        <f>VLOOKUP(I3,'NSCC Reject Reason Codes'!$A$3:$B$615,2,FALSE)</f>
        <v>Record Length missing/invalid</v>
      </c>
    </row>
    <row r="4" spans="1:10" s="4" customFormat="1" ht="12">
      <c r="A4" s="2" t="s">
        <v>51</v>
      </c>
      <c r="B4" s="2">
        <f t="shared" ref="B4:B35" si="1">$C3+1</f>
        <v>5</v>
      </c>
      <c r="C4" s="2">
        <f t="shared" si="0"/>
        <v>5</v>
      </c>
      <c r="D4" s="2">
        <v>1</v>
      </c>
      <c r="E4" s="2" t="s">
        <v>376</v>
      </c>
      <c r="F4" s="2" t="s">
        <v>375</v>
      </c>
      <c r="G4" s="2" t="s">
        <v>77</v>
      </c>
      <c r="H4" s="2"/>
      <c r="I4" s="10">
        <v>2</v>
      </c>
      <c r="J4" s="2" t="str">
        <f>VLOOKUP(I4,'NSCC Reject Reason Codes'!$A$3:$B$615,2,FALSE)</f>
        <v>Originator Type missing/invalid</v>
      </c>
    </row>
    <row r="5" spans="1:10" s="4" customFormat="1" ht="60">
      <c r="A5" s="2" t="s">
        <v>377</v>
      </c>
      <c r="B5" s="2">
        <f t="shared" si="1"/>
        <v>6</v>
      </c>
      <c r="C5" s="2">
        <f t="shared" si="0"/>
        <v>13</v>
      </c>
      <c r="D5" s="2">
        <v>8</v>
      </c>
      <c r="E5" s="2" t="s">
        <v>376</v>
      </c>
      <c r="F5" s="2" t="s">
        <v>375</v>
      </c>
      <c r="G5" s="2" t="s">
        <v>378</v>
      </c>
      <c r="H5" s="2" t="s">
        <v>379</v>
      </c>
      <c r="I5" s="10">
        <v>167</v>
      </c>
      <c r="J5" s="2" t="str">
        <f>VLOOKUP(I5,'NSCC Reject Reason Codes'!$A$3:$B$615,2,FALSE)</f>
        <v>Recipient Number missing/invalid</v>
      </c>
    </row>
    <row r="6" spans="1:10" s="4" customFormat="1" ht="12">
      <c r="A6" s="145" t="s">
        <v>380</v>
      </c>
      <c r="B6" s="2">
        <f t="shared" si="1"/>
        <v>14</v>
      </c>
      <c r="C6" s="2">
        <f t="shared" si="0"/>
        <v>21</v>
      </c>
      <c r="D6" s="2">
        <v>8</v>
      </c>
      <c r="E6" s="2" t="s">
        <v>376</v>
      </c>
      <c r="F6" s="2" t="s">
        <v>375</v>
      </c>
      <c r="G6" s="2"/>
      <c r="H6" s="2" t="s">
        <v>381</v>
      </c>
      <c r="I6" s="10">
        <v>4</v>
      </c>
      <c r="J6" s="2" t="str">
        <f>VLOOKUP(I6,'NSCC Reject Reason Codes'!$A$3:$B$615,2,FALSE)</f>
        <v>Fund Number missing/invalid</v>
      </c>
    </row>
    <row r="7" spans="1:10" s="4" customFormat="1" ht="12">
      <c r="A7" s="2" t="s">
        <v>382</v>
      </c>
      <c r="B7" s="2">
        <f t="shared" si="1"/>
        <v>22</v>
      </c>
      <c r="C7" s="2">
        <f t="shared" si="0"/>
        <v>24</v>
      </c>
      <c r="D7" s="2">
        <v>3</v>
      </c>
      <c r="E7" s="2" t="s">
        <v>376</v>
      </c>
      <c r="F7" s="2" t="s">
        <v>375</v>
      </c>
      <c r="G7" s="2" t="s">
        <v>383</v>
      </c>
      <c r="H7" s="2"/>
      <c r="I7" s="10">
        <v>5</v>
      </c>
      <c r="J7" s="2" t="str">
        <f>VLOOKUP(I7,'NSCC Reject Reason Codes'!$A$3:$B$615,2,FALSE)</f>
        <v xml:space="preserve">Record Type missing/invalid  </v>
      </c>
    </row>
    <row r="8" spans="1:10" s="4" customFormat="1" ht="192">
      <c r="A8" s="2" t="s">
        <v>384</v>
      </c>
      <c r="B8" s="2">
        <f t="shared" si="1"/>
        <v>25</v>
      </c>
      <c r="C8" s="2">
        <f t="shared" si="0"/>
        <v>40</v>
      </c>
      <c r="D8" s="2">
        <v>16</v>
      </c>
      <c r="E8" s="2" t="s">
        <v>376</v>
      </c>
      <c r="F8" s="2" t="s">
        <v>385</v>
      </c>
      <c r="G8" s="2" t="s">
        <v>386</v>
      </c>
      <c r="H8" s="11" t="s">
        <v>387</v>
      </c>
      <c r="I8" s="12">
        <v>6</v>
      </c>
      <c r="J8" s="2" t="str">
        <f>VLOOKUP(I8,'NSCC Reject Reason Codes'!$A$3:$B$615,2,FALSE)</f>
        <v xml:space="preserve">NSCC Security Issue Number missing/invalid </v>
      </c>
    </row>
    <row r="9" spans="1:10" s="4" customFormat="1" ht="60">
      <c r="A9" s="2" t="s">
        <v>388</v>
      </c>
      <c r="B9" s="2">
        <f t="shared" si="1"/>
        <v>41</v>
      </c>
      <c r="C9" s="2">
        <f t="shared" si="0"/>
        <v>43</v>
      </c>
      <c r="D9" s="2">
        <v>3</v>
      </c>
      <c r="E9" s="2" t="s">
        <v>376</v>
      </c>
      <c r="F9" s="2" t="s">
        <v>385</v>
      </c>
      <c r="G9" s="2" t="s">
        <v>389</v>
      </c>
      <c r="H9" s="2" t="s">
        <v>390</v>
      </c>
      <c r="I9" s="10">
        <v>343</v>
      </c>
      <c r="J9" s="2" t="str">
        <f>VLOOKUP(I9,'NSCC Reject Reason Codes'!$A$3:$B$615,2,FALSE)</f>
        <v xml:space="preserve">Sidepocket ID invalid </v>
      </c>
    </row>
    <row r="10" spans="1:10" s="4" customFormat="1" ht="96">
      <c r="A10" s="2" t="s">
        <v>391</v>
      </c>
      <c r="B10" s="2">
        <f t="shared" si="1"/>
        <v>44</v>
      </c>
      <c r="C10" s="2">
        <f t="shared" si="0"/>
        <v>51</v>
      </c>
      <c r="D10" s="2">
        <v>8</v>
      </c>
      <c r="E10" s="2" t="s">
        <v>376</v>
      </c>
      <c r="F10" s="2" t="s">
        <v>385</v>
      </c>
      <c r="G10" s="2" t="s">
        <v>392</v>
      </c>
      <c r="H10" s="2" t="s">
        <v>393</v>
      </c>
      <c r="I10" s="10">
        <v>346</v>
      </c>
      <c r="J10" s="2" t="str">
        <f>VLOOKUP(I10,'NSCC Reject Reason Codes'!$A$3:$B$615,2,FALSE)</f>
        <v xml:space="preserve">Share Class invalid </v>
      </c>
    </row>
    <row r="11" spans="1:10" s="4" customFormat="1" ht="72">
      <c r="A11" s="2" t="s">
        <v>394</v>
      </c>
      <c r="B11" s="2">
        <f t="shared" si="1"/>
        <v>52</v>
      </c>
      <c r="C11" s="2">
        <f t="shared" si="0"/>
        <v>52</v>
      </c>
      <c r="D11" s="2">
        <v>1</v>
      </c>
      <c r="E11" s="2" t="s">
        <v>376</v>
      </c>
      <c r="F11" s="2" t="s">
        <v>375</v>
      </c>
      <c r="G11" s="2" t="s">
        <v>395</v>
      </c>
      <c r="H11" s="2" t="s">
        <v>396</v>
      </c>
      <c r="I11" s="10">
        <v>7</v>
      </c>
      <c r="J11" s="2" t="str">
        <f>VLOOKUP(I11,'NSCC Reject Reason Codes'!$A$3:$B$615,2,FALSE)</f>
        <v>Security Identifier invalid</v>
      </c>
    </row>
    <row r="12" spans="1:10" s="4" customFormat="1" ht="24">
      <c r="A12" s="2" t="s">
        <v>397</v>
      </c>
      <c r="B12" s="2">
        <f t="shared" si="1"/>
        <v>53</v>
      </c>
      <c r="C12" s="2">
        <f t="shared" si="0"/>
        <v>127</v>
      </c>
      <c r="D12" s="2">
        <v>75</v>
      </c>
      <c r="E12" s="2" t="s">
        <v>376</v>
      </c>
      <c r="F12" s="2" t="s">
        <v>375</v>
      </c>
      <c r="G12" s="2" t="s">
        <v>398</v>
      </c>
      <c r="H12" s="78" t="s">
        <v>399</v>
      </c>
      <c r="I12" s="10">
        <v>168</v>
      </c>
      <c r="J12" s="2" t="str">
        <f>VLOOKUP(I12,'NSCC Reject Reason Codes'!$A$3:$B$615,2,FALSE)</f>
        <v>Security Issue Name missing/invalid</v>
      </c>
    </row>
    <row r="13" spans="1:10" s="4" customFormat="1" ht="72">
      <c r="A13" s="2" t="s">
        <v>400</v>
      </c>
      <c r="B13" s="2">
        <f t="shared" si="1"/>
        <v>128</v>
      </c>
      <c r="C13" s="2">
        <f t="shared" si="0"/>
        <v>139</v>
      </c>
      <c r="D13" s="2">
        <v>12</v>
      </c>
      <c r="E13" s="2" t="s">
        <v>376</v>
      </c>
      <c r="F13" s="2" t="s">
        <v>375</v>
      </c>
      <c r="G13" s="2" t="s">
        <v>401</v>
      </c>
      <c r="H13" s="2" t="s">
        <v>402</v>
      </c>
      <c r="I13" s="10">
        <v>8</v>
      </c>
      <c r="J13" s="2" t="str">
        <f>VLOOKUP(I13,'NSCC Reject Reason Codes'!$A$3:$B$615,2,FALSE)</f>
        <v>Security Issue ID invalid</v>
      </c>
    </row>
    <row r="14" spans="1:10" s="4" customFormat="1" ht="24">
      <c r="A14" s="2" t="s">
        <v>403</v>
      </c>
      <c r="B14" s="2">
        <f t="shared" si="1"/>
        <v>140</v>
      </c>
      <c r="C14" s="2">
        <f t="shared" si="0"/>
        <v>140</v>
      </c>
      <c r="D14" s="2">
        <v>1</v>
      </c>
      <c r="E14" s="2" t="s">
        <v>376</v>
      </c>
      <c r="F14" s="2" t="s">
        <v>375</v>
      </c>
      <c r="G14" s="2" t="s">
        <v>404</v>
      </c>
      <c r="H14" s="2" t="s">
        <v>405</v>
      </c>
      <c r="I14" s="10">
        <v>418</v>
      </c>
      <c r="J14" s="2" t="str">
        <f>VLOOKUP(I14,'NSCC Reject Reason Codes'!$A$3:$B$615,2,FALSE)</f>
        <v>Unitized Indicator missing/invalid</v>
      </c>
    </row>
    <row r="15" spans="1:10" s="4" customFormat="1" ht="36">
      <c r="A15" s="2" t="s">
        <v>406</v>
      </c>
      <c r="B15" s="2">
        <f t="shared" si="1"/>
        <v>141</v>
      </c>
      <c r="C15" s="2">
        <f t="shared" si="0"/>
        <v>141</v>
      </c>
      <c r="D15" s="2">
        <v>1</v>
      </c>
      <c r="E15" s="2" t="s">
        <v>376</v>
      </c>
      <c r="F15" s="2" t="s">
        <v>375</v>
      </c>
      <c r="G15" s="2" t="s">
        <v>407</v>
      </c>
      <c r="H15" s="2" t="s">
        <v>408</v>
      </c>
      <c r="I15" s="10">
        <v>169</v>
      </c>
      <c r="J15" s="2" t="str">
        <f>VLOOKUP(I15,'NSCC Reject Reason Codes'!$A$3:$B$615,2,FALSE)</f>
        <v>Registered Indicator missing/invalid</v>
      </c>
    </row>
    <row r="16" spans="1:10" s="4" customFormat="1" ht="96">
      <c r="A16" s="2" t="s">
        <v>409</v>
      </c>
      <c r="B16" s="2">
        <f t="shared" si="1"/>
        <v>142</v>
      </c>
      <c r="C16" s="2">
        <f t="shared" si="0"/>
        <v>142</v>
      </c>
      <c r="D16" s="2">
        <v>1</v>
      </c>
      <c r="E16" s="2" t="s">
        <v>376</v>
      </c>
      <c r="F16" s="2" t="s">
        <v>410</v>
      </c>
      <c r="G16" s="2" t="s">
        <v>411</v>
      </c>
      <c r="H16" s="2" t="s">
        <v>412</v>
      </c>
      <c r="I16" s="10">
        <v>170</v>
      </c>
      <c r="J16" s="2" t="str">
        <f>VLOOKUP(I16,'NSCC Reject Reason Codes'!$A$3:$B$615,2,FALSE)</f>
        <v>Requested Action Indicator missing/invalid</v>
      </c>
    </row>
    <row r="17" spans="1:10" s="4" customFormat="1" ht="84">
      <c r="A17" s="2" t="s">
        <v>413</v>
      </c>
      <c r="B17" s="2">
        <f t="shared" si="1"/>
        <v>143</v>
      </c>
      <c r="C17" s="2">
        <f t="shared" si="0"/>
        <v>143</v>
      </c>
      <c r="D17" s="2">
        <v>1</v>
      </c>
      <c r="E17" s="2" t="s">
        <v>376</v>
      </c>
      <c r="F17" s="2" t="s">
        <v>375</v>
      </c>
      <c r="G17" s="2" t="s">
        <v>414</v>
      </c>
      <c r="H17" s="2"/>
      <c r="I17" s="10">
        <v>14</v>
      </c>
      <c r="J17" s="2" t="str">
        <f>VLOOKUP(I17,'NSCC Reject Reason Codes'!$A$3:$B$615,2,FALSE)</f>
        <v>NSCC Reject Indicator invalid</v>
      </c>
    </row>
    <row r="18" spans="1:10" s="4" customFormat="1" ht="72">
      <c r="A18" s="2" t="s">
        <v>415</v>
      </c>
      <c r="B18" s="2">
        <f t="shared" si="1"/>
        <v>144</v>
      </c>
      <c r="C18" s="2">
        <f t="shared" si="0"/>
        <v>147</v>
      </c>
      <c r="D18" s="2">
        <v>4</v>
      </c>
      <c r="E18" s="2" t="s">
        <v>376</v>
      </c>
      <c r="F18" s="2" t="s">
        <v>375</v>
      </c>
      <c r="G18" s="2" t="s">
        <v>416</v>
      </c>
      <c r="H18" s="2"/>
      <c r="I18" s="10">
        <v>15</v>
      </c>
      <c r="J18" s="2" t="str">
        <f>VLOOKUP(I18,'NSCC Reject Reason Codes'!$A$3:$B$615,2,FALSE)</f>
        <v>NSCC Reject Code invalid</v>
      </c>
    </row>
    <row r="19" spans="1:10" s="4" customFormat="1" ht="72">
      <c r="A19" s="2" t="s">
        <v>417</v>
      </c>
      <c r="B19" s="2">
        <f t="shared" si="1"/>
        <v>148</v>
      </c>
      <c r="C19" s="2">
        <f t="shared" si="0"/>
        <v>151</v>
      </c>
      <c r="D19" s="2">
        <v>4</v>
      </c>
      <c r="E19" s="2" t="s">
        <v>376</v>
      </c>
      <c r="F19" s="2" t="s">
        <v>375</v>
      </c>
      <c r="G19" s="2" t="s">
        <v>416</v>
      </c>
      <c r="H19" s="2"/>
      <c r="I19" s="10">
        <v>15</v>
      </c>
      <c r="J19" s="2" t="str">
        <f>VLOOKUP(I19,'NSCC Reject Reason Codes'!$A$3:$B$615,2,FALSE)</f>
        <v>NSCC Reject Code invalid</v>
      </c>
    </row>
    <row r="20" spans="1:10" s="4" customFormat="1" ht="72">
      <c r="A20" s="2" t="s">
        <v>418</v>
      </c>
      <c r="B20" s="2">
        <f t="shared" si="1"/>
        <v>152</v>
      </c>
      <c r="C20" s="2">
        <f t="shared" si="0"/>
        <v>155</v>
      </c>
      <c r="D20" s="2">
        <v>4</v>
      </c>
      <c r="E20" s="2" t="s">
        <v>376</v>
      </c>
      <c r="F20" s="2" t="s">
        <v>375</v>
      </c>
      <c r="G20" s="2" t="s">
        <v>416</v>
      </c>
      <c r="H20" s="2"/>
      <c r="I20" s="10">
        <v>15</v>
      </c>
      <c r="J20" s="2" t="str">
        <f>VLOOKUP(I20,'NSCC Reject Reason Codes'!$A$3:$B$615,2,FALSE)</f>
        <v>NSCC Reject Code invalid</v>
      </c>
    </row>
    <row r="21" spans="1:10" s="4" customFormat="1" ht="72">
      <c r="A21" s="2" t="s">
        <v>419</v>
      </c>
      <c r="B21" s="2">
        <f t="shared" si="1"/>
        <v>156</v>
      </c>
      <c r="C21" s="2">
        <f t="shared" si="0"/>
        <v>159</v>
      </c>
      <c r="D21" s="2">
        <v>4</v>
      </c>
      <c r="E21" s="2" t="s">
        <v>376</v>
      </c>
      <c r="F21" s="2" t="s">
        <v>375</v>
      </c>
      <c r="G21" s="2" t="s">
        <v>416</v>
      </c>
      <c r="H21" s="2"/>
      <c r="I21" s="10">
        <v>15</v>
      </c>
      <c r="J21" s="2" t="str">
        <f>VLOOKUP(I21,'NSCC Reject Reason Codes'!$A$3:$B$615,2,FALSE)</f>
        <v>NSCC Reject Code invalid</v>
      </c>
    </row>
    <row r="22" spans="1:10" s="4" customFormat="1" ht="24">
      <c r="A22" s="2" t="s">
        <v>420</v>
      </c>
      <c r="B22" s="2">
        <f t="shared" si="1"/>
        <v>160</v>
      </c>
      <c r="C22" s="2">
        <f t="shared" si="0"/>
        <v>167</v>
      </c>
      <c r="D22" s="2">
        <v>8</v>
      </c>
      <c r="E22" s="2" t="s">
        <v>374</v>
      </c>
      <c r="F22" s="2" t="s">
        <v>375</v>
      </c>
      <c r="G22" s="2" t="s">
        <v>421</v>
      </c>
      <c r="H22" s="2" t="s">
        <v>422</v>
      </c>
      <c r="I22" s="10">
        <v>11</v>
      </c>
      <c r="J22" s="2" t="str">
        <f>VLOOKUP(I22,'NSCC Reject Reason Codes'!$A$3:$B$615,2,FALSE)</f>
        <v xml:space="preserve">Submission Date missing/invalid  </v>
      </c>
    </row>
    <row r="23" spans="1:10" s="4" customFormat="1" ht="36">
      <c r="A23" s="2" t="s">
        <v>423</v>
      </c>
      <c r="B23" s="2">
        <f t="shared" si="1"/>
        <v>168</v>
      </c>
      <c r="C23" s="2">
        <f t="shared" si="0"/>
        <v>175</v>
      </c>
      <c r="D23" s="2">
        <v>8</v>
      </c>
      <c r="E23" s="2" t="s">
        <v>374</v>
      </c>
      <c r="F23" s="2" t="s">
        <v>375</v>
      </c>
      <c r="G23" s="2" t="s">
        <v>424</v>
      </c>
      <c r="H23" s="2" t="s">
        <v>425</v>
      </c>
      <c r="I23" s="10">
        <v>145</v>
      </c>
      <c r="J23" s="2" t="str">
        <f>VLOOKUP(I23,'NSCC Reject Reason Codes'!$A$3:$B$615,2,FALSE)</f>
        <v>Effective Date missing/invalid</v>
      </c>
    </row>
    <row r="24" spans="1:10" s="4" customFormat="1" ht="300">
      <c r="A24" s="2" t="s">
        <v>426</v>
      </c>
      <c r="B24" s="2">
        <f t="shared" si="1"/>
        <v>176</v>
      </c>
      <c r="C24" s="2">
        <f t="shared" si="0"/>
        <v>177</v>
      </c>
      <c r="D24" s="2">
        <v>2</v>
      </c>
      <c r="E24" s="2" t="s">
        <v>376</v>
      </c>
      <c r="F24" s="2" t="s">
        <v>375</v>
      </c>
      <c r="G24" s="2" t="s">
        <v>427</v>
      </c>
      <c r="H24" s="2" t="s">
        <v>428</v>
      </c>
      <c r="I24" s="10">
        <v>198</v>
      </c>
      <c r="J24" s="2" t="str">
        <f>VLOOKUP(I24,'NSCC Reject Reason Codes'!$A$3:$B$615,2,FALSE)</f>
        <v>Security Type missing/invalid</v>
      </c>
    </row>
    <row r="25" spans="1:10" s="4" customFormat="1" ht="409.5">
      <c r="A25" s="2" t="s">
        <v>429</v>
      </c>
      <c r="B25" s="2">
        <f t="shared" si="1"/>
        <v>178</v>
      </c>
      <c r="C25" s="2">
        <f t="shared" si="0"/>
        <v>179</v>
      </c>
      <c r="D25" s="2">
        <v>2</v>
      </c>
      <c r="E25" s="2" t="s">
        <v>376</v>
      </c>
      <c r="F25" s="2" t="s">
        <v>375</v>
      </c>
      <c r="G25" s="2" t="s">
        <v>430</v>
      </c>
      <c r="H25" s="2" t="s">
        <v>431</v>
      </c>
      <c r="I25" s="10">
        <v>314</v>
      </c>
      <c r="J25" s="2" t="str">
        <f>VLOOKUP(I25,'NSCC Reject Reason Codes'!$A$3:$B$615,2,FALSE)</f>
        <v>Ownership Structure missing/invalid</v>
      </c>
    </row>
    <row r="26" spans="1:10" s="4" customFormat="1" ht="24">
      <c r="A26" s="2" t="s">
        <v>432</v>
      </c>
      <c r="B26" s="2">
        <f t="shared" si="1"/>
        <v>180</v>
      </c>
      <c r="C26" s="2">
        <f t="shared" si="0"/>
        <v>180</v>
      </c>
      <c r="D26" s="2">
        <v>1</v>
      </c>
      <c r="E26" s="2" t="s">
        <v>376</v>
      </c>
      <c r="F26" s="2" t="s">
        <v>433</v>
      </c>
      <c r="G26" s="2" t="s">
        <v>434</v>
      </c>
      <c r="H26" s="2"/>
      <c r="I26" s="10">
        <v>350</v>
      </c>
      <c r="J26" s="2" t="str">
        <f>VLOOKUP(I26,'NSCC Reject Reason Codes'!$A$3:$B$615,2,FALSE)</f>
        <v>Segregated Portfolio Company invalid</v>
      </c>
    </row>
    <row r="27" spans="1:10" s="4" customFormat="1" ht="192">
      <c r="A27" s="2" t="s">
        <v>435</v>
      </c>
      <c r="B27" s="2">
        <f t="shared" si="1"/>
        <v>181</v>
      </c>
      <c r="C27" s="2">
        <f t="shared" si="0"/>
        <v>182</v>
      </c>
      <c r="D27" s="2">
        <v>2</v>
      </c>
      <c r="E27" s="2" t="s">
        <v>376</v>
      </c>
      <c r="F27" s="2" t="s">
        <v>385</v>
      </c>
      <c r="G27" s="2" t="s">
        <v>436</v>
      </c>
      <c r="H27" s="2" t="s">
        <v>437</v>
      </c>
      <c r="I27" s="10">
        <v>315</v>
      </c>
      <c r="J27" s="2" t="str">
        <f>VLOOKUP(I27,'NSCC Reject Reason Codes'!$A$3:$B$615,2,FALSE)</f>
        <v>Strategy invalid</v>
      </c>
    </row>
    <row r="28" spans="1:10" s="4" customFormat="1" ht="96.75" customHeight="1">
      <c r="A28" s="2" t="s">
        <v>438</v>
      </c>
      <c r="B28" s="2">
        <f t="shared" si="1"/>
        <v>183</v>
      </c>
      <c r="C28" s="2">
        <f t="shared" si="0"/>
        <v>183</v>
      </c>
      <c r="D28" s="2">
        <v>1</v>
      </c>
      <c r="E28" s="2" t="s">
        <v>376</v>
      </c>
      <c r="F28" s="2" t="s">
        <v>385</v>
      </c>
      <c r="G28" s="2" t="s">
        <v>434</v>
      </c>
      <c r="H28" s="79" t="s">
        <v>439</v>
      </c>
      <c r="I28" s="10">
        <v>316</v>
      </c>
      <c r="J28" s="2" t="str">
        <f>VLOOKUP(I28,'NSCC Reject Reason Codes'!$A$3:$B$615,2,FALSE)</f>
        <v>NAV Eligible Indicator invalid</v>
      </c>
    </row>
    <row r="29" spans="1:10" s="4" customFormat="1" ht="409.5" customHeight="1">
      <c r="A29" s="2" t="s">
        <v>440</v>
      </c>
      <c r="B29" s="2">
        <f t="shared" si="1"/>
        <v>184</v>
      </c>
      <c r="C29" s="2">
        <f t="shared" si="0"/>
        <v>184</v>
      </c>
      <c r="D29" s="2">
        <v>1</v>
      </c>
      <c r="E29" s="2" t="s">
        <v>376</v>
      </c>
      <c r="F29" s="2" t="s">
        <v>375</v>
      </c>
      <c r="G29" s="2" t="s">
        <v>441</v>
      </c>
      <c r="H29" s="2" t="s">
        <v>442</v>
      </c>
      <c r="I29" s="10">
        <v>317</v>
      </c>
      <c r="J29" s="2" t="str">
        <f>VLOOKUP(I29,'NSCC Reject Reason Codes'!$A$3:$B$615,2,FALSE)</f>
        <v xml:space="preserve">No Lien Acknowledgment missing/invalid  </v>
      </c>
    </row>
    <row r="30" spans="1:10" s="4" customFormat="1" ht="36">
      <c r="A30" s="2" t="s">
        <v>443</v>
      </c>
      <c r="B30" s="2">
        <f t="shared" si="1"/>
        <v>185</v>
      </c>
      <c r="C30" s="2">
        <f t="shared" si="0"/>
        <v>185</v>
      </c>
      <c r="D30" s="2">
        <v>1</v>
      </c>
      <c r="E30" s="2" t="s">
        <v>376</v>
      </c>
      <c r="F30" s="2" t="s">
        <v>385</v>
      </c>
      <c r="G30" s="2" t="s">
        <v>434</v>
      </c>
      <c r="H30" s="2" t="s">
        <v>444</v>
      </c>
      <c r="I30" s="10">
        <v>318</v>
      </c>
      <c r="J30" s="2" t="str">
        <f>VLOOKUP(I30,'NSCC Reject Reason Codes'!$A$3:$B$615,2,FALSE)</f>
        <v>Subject to Lock-Up invalid</v>
      </c>
    </row>
    <row r="31" spans="1:10" s="4" customFormat="1" ht="36">
      <c r="A31" s="2" t="s">
        <v>445</v>
      </c>
      <c r="B31" s="2">
        <f t="shared" si="1"/>
        <v>186</v>
      </c>
      <c r="C31" s="2">
        <f t="shared" si="0"/>
        <v>188</v>
      </c>
      <c r="D31" s="2">
        <v>3</v>
      </c>
      <c r="E31" s="2" t="s">
        <v>374</v>
      </c>
      <c r="F31" s="2" t="s">
        <v>385</v>
      </c>
      <c r="G31" s="2"/>
      <c r="H31" s="79" t="s">
        <v>444</v>
      </c>
      <c r="I31" s="10">
        <v>319</v>
      </c>
      <c r="J31" s="2" t="str">
        <f>VLOOKUP(I31,'NSCC Reject Reason Codes'!$A$3:$B$615,2,FALSE)</f>
        <v>Lock-up Time Period in # of Days invalid</v>
      </c>
    </row>
    <row r="32" spans="1:10" s="4" customFormat="1" ht="96">
      <c r="A32" s="2" t="s">
        <v>446</v>
      </c>
      <c r="B32" s="2">
        <f t="shared" si="1"/>
        <v>189</v>
      </c>
      <c r="C32" s="2">
        <f t="shared" si="0"/>
        <v>189</v>
      </c>
      <c r="D32" s="2">
        <v>1</v>
      </c>
      <c r="E32" s="2" t="s">
        <v>376</v>
      </c>
      <c r="F32" s="2" t="s">
        <v>375</v>
      </c>
      <c r="G32" s="2" t="s">
        <v>447</v>
      </c>
      <c r="H32" s="2" t="s">
        <v>448</v>
      </c>
      <c r="I32" s="10">
        <v>320</v>
      </c>
      <c r="J32" s="2" t="str">
        <f>VLOOKUP(I32,'NSCC Reject Reason Codes'!$A$3:$B$615,2,FALSE)</f>
        <v>Series Eligible missing/ invalid</v>
      </c>
    </row>
    <row r="33" spans="1:10" s="4" customFormat="1" ht="72">
      <c r="A33" s="2" t="s">
        <v>449</v>
      </c>
      <c r="B33" s="2">
        <f t="shared" si="1"/>
        <v>190</v>
      </c>
      <c r="C33" s="2">
        <f t="shared" si="0"/>
        <v>197</v>
      </c>
      <c r="D33" s="2">
        <v>8</v>
      </c>
      <c r="E33" s="2" t="s">
        <v>374</v>
      </c>
      <c r="F33" s="2" t="s">
        <v>385</v>
      </c>
      <c r="G33" s="2" t="s">
        <v>450</v>
      </c>
      <c r="H33" s="79" t="s">
        <v>451</v>
      </c>
      <c r="I33" s="10">
        <v>310</v>
      </c>
      <c r="J33" s="2" t="str">
        <f>VLOOKUP(I33,'NSCC Reject Reason Codes'!$A$3:$B$615,2,FALSE)</f>
        <v>Performance Fee Payout Date missing/invalid</v>
      </c>
    </row>
    <row r="34" spans="1:10" s="4" customFormat="1" ht="48">
      <c r="A34" s="2" t="s">
        <v>452</v>
      </c>
      <c r="B34" s="2">
        <f t="shared" si="1"/>
        <v>198</v>
      </c>
      <c r="C34" s="2">
        <f t="shared" si="0"/>
        <v>198</v>
      </c>
      <c r="D34" s="2">
        <v>1</v>
      </c>
      <c r="E34" s="2" t="s">
        <v>376</v>
      </c>
      <c r="F34" s="2" t="s">
        <v>385</v>
      </c>
      <c r="G34" s="2" t="s">
        <v>434</v>
      </c>
      <c r="H34" s="79" t="s">
        <v>453</v>
      </c>
      <c r="I34" s="10">
        <v>321</v>
      </c>
      <c r="J34" s="2" t="str">
        <f>VLOOKUP(I34,'NSCC Reject Reason Codes'!$A$3:$B$615,2,FALSE)</f>
        <v>Performance Fee missing/invalid</v>
      </c>
    </row>
    <row r="35" spans="1:10" s="4" customFormat="1" ht="24">
      <c r="A35" s="2" t="s">
        <v>454</v>
      </c>
      <c r="B35" s="2">
        <f t="shared" si="1"/>
        <v>199</v>
      </c>
      <c r="C35" s="2">
        <f t="shared" ref="C35:C66" si="2">$B35+$D35-1</f>
        <v>199</v>
      </c>
      <c r="D35" s="2">
        <v>1</v>
      </c>
      <c r="E35" s="2" t="s">
        <v>376</v>
      </c>
      <c r="F35" s="2" t="s">
        <v>385</v>
      </c>
      <c r="G35" s="2" t="s">
        <v>455</v>
      </c>
      <c r="H35" s="79" t="s">
        <v>456</v>
      </c>
      <c r="I35" s="10">
        <v>322</v>
      </c>
      <c r="J35" s="2" t="str">
        <f>VLOOKUP(I35,'NSCC Reject Reason Codes'!$A$3:$B$615,2,FALSE)</f>
        <v>Redemption Fee missing/invalid</v>
      </c>
    </row>
    <row r="36" spans="1:10" s="4" customFormat="1" ht="36">
      <c r="A36" s="2" t="s">
        <v>457</v>
      </c>
      <c r="B36" s="2">
        <f t="shared" ref="B36:B67" si="3">$C35+1</f>
        <v>200</v>
      </c>
      <c r="C36" s="2">
        <f t="shared" si="2"/>
        <v>203</v>
      </c>
      <c r="D36" s="2">
        <v>4</v>
      </c>
      <c r="E36" s="2" t="s">
        <v>374</v>
      </c>
      <c r="F36" s="2" t="s">
        <v>458</v>
      </c>
      <c r="G36" s="2" t="s">
        <v>459</v>
      </c>
      <c r="H36" s="79" t="s">
        <v>456</v>
      </c>
      <c r="I36" s="12">
        <v>419</v>
      </c>
      <c r="J36" s="2" t="str">
        <f>VLOOKUP(I36,'NSCC Reject Reason Codes'!$A$3:$B$615,2,FALSE)</f>
        <v>Redemption Fee Percentage invalid</v>
      </c>
    </row>
    <row r="37" spans="1:10" s="4" customFormat="1" ht="144">
      <c r="A37" s="2" t="s">
        <v>460</v>
      </c>
      <c r="B37" s="2">
        <f t="shared" si="3"/>
        <v>204</v>
      </c>
      <c r="C37" s="2">
        <f t="shared" si="2"/>
        <v>205</v>
      </c>
      <c r="D37" s="2">
        <v>2</v>
      </c>
      <c r="E37" s="2" t="s">
        <v>376</v>
      </c>
      <c r="F37" s="2" t="s">
        <v>458</v>
      </c>
      <c r="G37" s="2" t="s">
        <v>461</v>
      </c>
      <c r="H37" s="79" t="s">
        <v>456</v>
      </c>
      <c r="I37" s="12">
        <v>420</v>
      </c>
      <c r="J37" s="2" t="str">
        <f>VLOOKUP(I37,'NSCC Reject Reason Codes'!$A$3:$B$615,2,FALSE)</f>
        <v>Redemption Fee Period invalid</v>
      </c>
    </row>
    <row r="38" spans="1:10" s="4" customFormat="1" ht="48">
      <c r="A38" s="2" t="s">
        <v>462</v>
      </c>
      <c r="B38" s="2">
        <f t="shared" si="3"/>
        <v>206</v>
      </c>
      <c r="C38" s="2">
        <f t="shared" si="2"/>
        <v>206</v>
      </c>
      <c r="D38" s="2">
        <v>1</v>
      </c>
      <c r="E38" s="2" t="s">
        <v>376</v>
      </c>
      <c r="F38" s="2" t="s">
        <v>385</v>
      </c>
      <c r="G38" s="2" t="s">
        <v>434</v>
      </c>
      <c r="H38" s="79" t="s">
        <v>463</v>
      </c>
      <c r="I38" s="12">
        <v>421</v>
      </c>
      <c r="J38" s="2" t="str">
        <f>VLOOKUP(I38,'NSCC Reject Reason Codes'!$A$3:$B$615,2,FALSE)</f>
        <v>Incentive Fee Indicator missing</v>
      </c>
    </row>
    <row r="39" spans="1:10" s="4" customFormat="1" ht="84">
      <c r="A39" s="2" t="s">
        <v>464</v>
      </c>
      <c r="B39" s="2">
        <f t="shared" si="3"/>
        <v>207</v>
      </c>
      <c r="C39" s="2">
        <f t="shared" si="2"/>
        <v>222</v>
      </c>
      <c r="D39" s="2">
        <v>16</v>
      </c>
      <c r="E39" s="2" t="s">
        <v>374</v>
      </c>
      <c r="F39" s="2" t="s">
        <v>385</v>
      </c>
      <c r="G39" s="55" t="s">
        <v>465</v>
      </c>
      <c r="H39" s="79" t="s">
        <v>466</v>
      </c>
      <c r="I39" s="10">
        <v>323</v>
      </c>
      <c r="J39" s="2" t="str">
        <f>VLOOKUP(I39,'NSCC Reject Reason Codes'!$A$3:$B$615,2,FALSE)</f>
        <v>Highwater Mark missing/invalid</v>
      </c>
    </row>
    <row r="40" spans="1:10" s="4" customFormat="1" ht="48">
      <c r="A40" s="2" t="s">
        <v>467</v>
      </c>
      <c r="B40" s="2">
        <f t="shared" si="3"/>
        <v>223</v>
      </c>
      <c r="C40" s="2">
        <f t="shared" si="2"/>
        <v>238</v>
      </c>
      <c r="D40" s="2">
        <v>16</v>
      </c>
      <c r="E40" s="2" t="s">
        <v>374</v>
      </c>
      <c r="F40" s="2" t="s">
        <v>385</v>
      </c>
      <c r="G40" s="55" t="s">
        <v>465</v>
      </c>
      <c r="H40" s="2" t="s">
        <v>468</v>
      </c>
      <c r="I40" s="10">
        <v>423</v>
      </c>
      <c r="J40" s="2" t="str">
        <f>VLOOKUP(I40,'NSCC Reject Reason Codes'!$A$3:$B$615,2,FALSE)</f>
        <v>Benchmark Dollars invalid</v>
      </c>
    </row>
    <row r="41" spans="1:10" s="4" customFormat="1" ht="12">
      <c r="A41" s="2" t="s">
        <v>469</v>
      </c>
      <c r="B41" s="2">
        <f t="shared" si="3"/>
        <v>239</v>
      </c>
      <c r="C41" s="2">
        <f t="shared" si="2"/>
        <v>252</v>
      </c>
      <c r="D41" s="2">
        <v>14</v>
      </c>
      <c r="E41" s="2" t="s">
        <v>374</v>
      </c>
      <c r="F41" s="2" t="s">
        <v>385</v>
      </c>
      <c r="G41" s="62" t="s">
        <v>470</v>
      </c>
      <c r="H41" s="2" t="s">
        <v>471</v>
      </c>
      <c r="I41" s="12">
        <v>424</v>
      </c>
      <c r="J41" s="2" t="str">
        <f>VLOOKUP(I41,'NSCC Reject Reason Codes'!$A$3:$B$615,2,FALSE)</f>
        <v>Benchmark Shares invalid</v>
      </c>
    </row>
    <row r="42" spans="1:10" s="4" customFormat="1" ht="60">
      <c r="A42" s="2" t="s">
        <v>472</v>
      </c>
      <c r="B42" s="2">
        <f t="shared" si="3"/>
        <v>253</v>
      </c>
      <c r="C42" s="2">
        <f t="shared" si="2"/>
        <v>253</v>
      </c>
      <c r="D42" s="2">
        <v>1</v>
      </c>
      <c r="E42" s="2" t="s">
        <v>376</v>
      </c>
      <c r="F42" s="2" t="s">
        <v>385</v>
      </c>
      <c r="G42" s="2" t="s">
        <v>434</v>
      </c>
      <c r="H42" s="79" t="s">
        <v>473</v>
      </c>
      <c r="I42" s="10">
        <v>351</v>
      </c>
      <c r="J42" s="2" t="str">
        <f>VLOOKUP(I42,'NSCC Reject Reason Codes'!$A$3:$B$615,2,FALSE)</f>
        <v>Hurdle Rate Indicator invalid</v>
      </c>
    </row>
    <row r="43" spans="1:10" s="4" customFormat="1" ht="60">
      <c r="A43" s="2" t="s">
        <v>474</v>
      </c>
      <c r="B43" s="2">
        <f t="shared" si="3"/>
        <v>254</v>
      </c>
      <c r="C43" s="2">
        <f t="shared" si="2"/>
        <v>259</v>
      </c>
      <c r="D43" s="2">
        <v>6</v>
      </c>
      <c r="E43" s="2" t="s">
        <v>374</v>
      </c>
      <c r="F43" s="2" t="s">
        <v>385</v>
      </c>
      <c r="G43" s="2">
        <v>999.99900000000002</v>
      </c>
      <c r="H43" s="79" t="s">
        <v>473</v>
      </c>
      <c r="I43" s="10">
        <v>324</v>
      </c>
      <c r="J43" s="2" t="str">
        <f>VLOOKUP(I43,'NSCC Reject Reason Codes'!$A$3:$B$615,2,FALSE)</f>
        <v>Hurdle Rate missing/invalid</v>
      </c>
    </row>
    <row r="44" spans="1:10" s="4" customFormat="1" ht="36">
      <c r="A44" s="2" t="s">
        <v>475</v>
      </c>
      <c r="B44" s="2">
        <f t="shared" si="3"/>
        <v>260</v>
      </c>
      <c r="C44" s="2">
        <f t="shared" si="2"/>
        <v>260</v>
      </c>
      <c r="D44" s="2">
        <v>1</v>
      </c>
      <c r="E44" s="2" t="s">
        <v>376</v>
      </c>
      <c r="F44" s="2" t="s">
        <v>385</v>
      </c>
      <c r="G44" s="2" t="s">
        <v>434</v>
      </c>
      <c r="H44" s="2" t="s">
        <v>476</v>
      </c>
      <c r="I44" s="10">
        <v>325</v>
      </c>
      <c r="J44" s="2" t="str">
        <f>VLOOKUP(I44,'NSCC Reject Reason Codes'!$A$3:$B$615,2,FALSE)</f>
        <v>Carve Out missing/invalid</v>
      </c>
    </row>
    <row r="45" spans="1:10" s="4" customFormat="1" ht="48">
      <c r="A45" s="2" t="s">
        <v>477</v>
      </c>
      <c r="B45" s="2">
        <f t="shared" si="3"/>
        <v>261</v>
      </c>
      <c r="C45" s="2">
        <f t="shared" si="2"/>
        <v>261</v>
      </c>
      <c r="D45" s="2">
        <v>1</v>
      </c>
      <c r="E45" s="2" t="s">
        <v>376</v>
      </c>
      <c r="F45" s="2" t="s">
        <v>385</v>
      </c>
      <c r="G45" s="2" t="s">
        <v>434</v>
      </c>
      <c r="H45" s="2" t="s">
        <v>478</v>
      </c>
      <c r="I45" s="10">
        <v>326</v>
      </c>
      <c r="J45" s="2" t="str">
        <f>VLOOKUP(I45,'NSCC Reject Reason Codes'!$A$3:$B$615,2,FALSE)</f>
        <v>Clawback Provision missing/invalid</v>
      </c>
    </row>
    <row r="46" spans="1:10" s="4" customFormat="1" ht="84">
      <c r="A46" s="2" t="s">
        <v>479</v>
      </c>
      <c r="B46" s="2">
        <f t="shared" si="3"/>
        <v>262</v>
      </c>
      <c r="C46" s="2">
        <f t="shared" si="2"/>
        <v>267</v>
      </c>
      <c r="D46" s="2">
        <v>6</v>
      </c>
      <c r="E46" s="2" t="s">
        <v>374</v>
      </c>
      <c r="F46" s="2" t="s">
        <v>385</v>
      </c>
      <c r="G46" s="2">
        <v>999.99900000000002</v>
      </c>
      <c r="H46" s="2" t="s">
        <v>480</v>
      </c>
      <c r="I46" s="10">
        <v>327</v>
      </c>
      <c r="J46" s="2" t="str">
        <f>VLOOKUP(I46,'NSCC Reject Reason Codes'!$A$3:$B$615,2,FALSE)</f>
        <v>Sidepocket Minimum missing/invalid</v>
      </c>
    </row>
    <row r="47" spans="1:10" s="4" customFormat="1" ht="84">
      <c r="A47" s="2" t="s">
        <v>481</v>
      </c>
      <c r="B47" s="2">
        <f t="shared" si="3"/>
        <v>268</v>
      </c>
      <c r="C47" s="2">
        <f t="shared" si="2"/>
        <v>273</v>
      </c>
      <c r="D47" s="2">
        <v>6</v>
      </c>
      <c r="E47" s="2" t="s">
        <v>374</v>
      </c>
      <c r="F47" s="2" t="s">
        <v>385</v>
      </c>
      <c r="G47" s="2">
        <v>999.99900000000002</v>
      </c>
      <c r="H47" s="2" t="s">
        <v>482</v>
      </c>
      <c r="I47" s="10">
        <v>328</v>
      </c>
      <c r="J47" s="2" t="str">
        <f>VLOOKUP(I47,'NSCC Reject Reason Codes'!$A$3:$B$615,2,FALSE)</f>
        <v>Sidepocket Maximum missing/invalid</v>
      </c>
    </row>
    <row r="48" spans="1:10" s="2" customFormat="1" ht="24">
      <c r="A48" s="2" t="s">
        <v>483</v>
      </c>
      <c r="B48" s="2">
        <f t="shared" si="3"/>
        <v>274</v>
      </c>
      <c r="C48" s="2">
        <f t="shared" si="2"/>
        <v>274</v>
      </c>
      <c r="D48" s="2">
        <v>1</v>
      </c>
      <c r="E48" s="2" t="s">
        <v>376</v>
      </c>
      <c r="F48" s="2" t="s">
        <v>385</v>
      </c>
      <c r="G48" s="2" t="s">
        <v>434</v>
      </c>
      <c r="H48" s="79" t="s">
        <v>484</v>
      </c>
      <c r="I48" s="10">
        <v>329</v>
      </c>
      <c r="J48" s="2" t="str">
        <f>VLOOKUP(I48,'NSCC Reject Reason Codes'!$A$3:$B$615,2,FALSE)</f>
        <v>Gate Provision missing/invalid</v>
      </c>
    </row>
    <row r="49" spans="1:10" s="2" customFormat="1" ht="36">
      <c r="A49" s="2" t="s">
        <v>485</v>
      </c>
      <c r="B49" s="2">
        <f t="shared" si="3"/>
        <v>275</v>
      </c>
      <c r="C49" s="2">
        <f t="shared" si="2"/>
        <v>278</v>
      </c>
      <c r="D49" s="2">
        <v>4</v>
      </c>
      <c r="E49" s="2" t="s">
        <v>374</v>
      </c>
      <c r="F49" s="2" t="s">
        <v>458</v>
      </c>
      <c r="G49" s="2" t="s">
        <v>486</v>
      </c>
      <c r="H49" s="79" t="s">
        <v>484</v>
      </c>
      <c r="I49" s="10">
        <v>422</v>
      </c>
      <c r="J49" s="2" t="str">
        <f>VLOOKUP(I49,'NSCC Reject Reason Codes'!$A$3:$B$615,2,FALSE)</f>
        <v>Gate Provision Percent missing/invalid</v>
      </c>
    </row>
    <row r="50" spans="1:10" s="2" customFormat="1" ht="24">
      <c r="A50" s="2" t="s">
        <v>487</v>
      </c>
      <c r="B50" s="2">
        <f t="shared" si="3"/>
        <v>279</v>
      </c>
      <c r="C50" s="2">
        <f t="shared" si="2"/>
        <v>284</v>
      </c>
      <c r="D50" s="2">
        <v>6</v>
      </c>
      <c r="E50" s="2" t="s">
        <v>374</v>
      </c>
      <c r="F50" s="2" t="s">
        <v>385</v>
      </c>
      <c r="G50" s="2">
        <v>999.99900000000002</v>
      </c>
      <c r="H50" s="79" t="s">
        <v>488</v>
      </c>
      <c r="I50" s="10">
        <v>330</v>
      </c>
      <c r="J50" s="2" t="str">
        <f>VLOOKUP(I50,'NSCC Reject Reason Codes'!$A$3:$B$615,2,FALSE)</f>
        <v>Management Fee missing/invalid</v>
      </c>
    </row>
    <row r="51" spans="1:10" s="2" customFormat="1" ht="12">
      <c r="A51" s="2" t="s">
        <v>489</v>
      </c>
      <c r="B51" s="2">
        <f t="shared" si="3"/>
        <v>285</v>
      </c>
      <c r="C51" s="2">
        <f t="shared" si="2"/>
        <v>290</v>
      </c>
      <c r="D51" s="2">
        <v>6</v>
      </c>
      <c r="E51" s="2" t="s">
        <v>374</v>
      </c>
      <c r="F51" s="2" t="s">
        <v>385</v>
      </c>
      <c r="G51" s="2">
        <v>999.99900000000002</v>
      </c>
      <c r="H51" s="2" t="s">
        <v>490</v>
      </c>
      <c r="I51" s="10">
        <v>331</v>
      </c>
      <c r="J51" s="2" t="str">
        <f>VLOOKUP(I51,'NSCC Reject Reason Codes'!$A$3:$B$615,2,FALSE)</f>
        <v>Administration Fee missing/invalid</v>
      </c>
    </row>
    <row r="52" spans="1:10" s="2" customFormat="1" ht="48">
      <c r="A52" s="2" t="s">
        <v>491</v>
      </c>
      <c r="B52" s="2">
        <f t="shared" si="3"/>
        <v>291</v>
      </c>
      <c r="C52" s="2">
        <f t="shared" si="2"/>
        <v>291</v>
      </c>
      <c r="D52" s="2">
        <v>1</v>
      </c>
      <c r="E52" s="2" t="s">
        <v>376</v>
      </c>
      <c r="F52" s="2" t="s">
        <v>375</v>
      </c>
      <c r="G52" s="2" t="s">
        <v>492</v>
      </c>
      <c r="H52" s="110" t="s">
        <v>493</v>
      </c>
      <c r="I52" s="10">
        <v>619</v>
      </c>
      <c r="J52" s="2" t="str">
        <f>VLOOKUP(I52,'NSCC Reject Reason Codes'!$A$3:$B$615,2,FALSE)</f>
        <v>Purchase Order Process Indicator missing/invalid</v>
      </c>
    </row>
    <row r="53" spans="1:10" s="2" customFormat="1" ht="48">
      <c r="A53" s="2" t="s">
        <v>494</v>
      </c>
      <c r="B53" s="2">
        <f t="shared" si="3"/>
        <v>292</v>
      </c>
      <c r="C53" s="2">
        <f t="shared" si="2"/>
        <v>292</v>
      </c>
      <c r="D53" s="2">
        <v>1</v>
      </c>
      <c r="E53" s="2" t="s">
        <v>376</v>
      </c>
      <c r="F53" s="2" t="s">
        <v>385</v>
      </c>
      <c r="G53" s="2" t="s">
        <v>495</v>
      </c>
      <c r="H53" s="2" t="s">
        <v>496</v>
      </c>
      <c r="I53" s="10">
        <v>620</v>
      </c>
      <c r="J53" s="2" t="str">
        <f>VLOOKUP(I53,'NSCC Reject Reason Codes'!$A$3:$B$615,2,FALSE)</f>
        <v>Transfer Indicator invalid</v>
      </c>
    </row>
    <row r="54" spans="1:10" s="2" customFormat="1" ht="72">
      <c r="A54" s="2" t="s">
        <v>497</v>
      </c>
      <c r="B54" s="2">
        <f t="shared" si="3"/>
        <v>293</v>
      </c>
      <c r="C54" s="2">
        <f t="shared" si="2"/>
        <v>293</v>
      </c>
      <c r="D54" s="2">
        <v>1</v>
      </c>
      <c r="E54" s="2" t="s">
        <v>376</v>
      </c>
      <c r="F54" s="2" t="s">
        <v>385</v>
      </c>
      <c r="G54" s="2" t="s">
        <v>498</v>
      </c>
      <c r="H54" s="2" t="s">
        <v>499</v>
      </c>
      <c r="I54" s="191">
        <v>621</v>
      </c>
      <c r="J54" s="2" t="str">
        <f>VLOOKUP(I54,'NSCC Reject Reason Codes'!$A$3:$B$615,2,FALSE)</f>
        <v>Account Registration Indicator invalid</v>
      </c>
    </row>
    <row r="55" spans="1:10" s="2" customFormat="1" ht="72">
      <c r="A55" s="2" t="s">
        <v>500</v>
      </c>
      <c r="B55" s="2">
        <f t="shared" si="3"/>
        <v>294</v>
      </c>
      <c r="C55" s="2">
        <f t="shared" si="2"/>
        <v>294</v>
      </c>
      <c r="D55" s="2">
        <v>1</v>
      </c>
      <c r="E55" s="2" t="s">
        <v>376</v>
      </c>
      <c r="F55" s="2" t="s">
        <v>385</v>
      </c>
      <c r="G55" s="2" t="s">
        <v>501</v>
      </c>
      <c r="H55" s="2" t="s">
        <v>502</v>
      </c>
      <c r="I55" s="191">
        <v>622</v>
      </c>
      <c r="J55" s="2" t="str">
        <f>VLOOKUP(I55,'NSCC Reject Reason Codes'!$A$3:$B$615,2,FALSE)</f>
        <v>Account Maintenance Indicator invalid</v>
      </c>
    </row>
    <row r="56" spans="1:10" s="2" customFormat="1" ht="12">
      <c r="A56" s="110" t="s">
        <v>503</v>
      </c>
      <c r="B56" s="2">
        <f t="shared" si="3"/>
        <v>295</v>
      </c>
      <c r="C56" s="2">
        <f t="shared" si="2"/>
        <v>296</v>
      </c>
      <c r="D56" s="2">
        <v>2</v>
      </c>
      <c r="E56" s="110" t="s">
        <v>376</v>
      </c>
      <c r="F56" s="110" t="s">
        <v>375</v>
      </c>
      <c r="G56" s="2" t="s">
        <v>504</v>
      </c>
      <c r="I56" s="10"/>
    </row>
    <row r="57" spans="1:10" s="2" customFormat="1" ht="48">
      <c r="A57" s="2" t="s">
        <v>505</v>
      </c>
      <c r="B57" s="2">
        <f t="shared" si="3"/>
        <v>297</v>
      </c>
      <c r="C57" s="2">
        <f t="shared" si="2"/>
        <v>312</v>
      </c>
      <c r="D57" s="2">
        <v>16</v>
      </c>
      <c r="E57" s="2" t="s">
        <v>374</v>
      </c>
      <c r="F57" s="2" t="s">
        <v>375</v>
      </c>
      <c r="G57" s="55" t="s">
        <v>465</v>
      </c>
      <c r="H57" s="79" t="s">
        <v>506</v>
      </c>
      <c r="I57" s="10">
        <v>183</v>
      </c>
      <c r="J57" s="2" t="str">
        <f>VLOOKUP(I57,'NSCC Reject Reason Codes'!$A$3:$B$615,2,FALSE)</f>
        <v>Initial Minimum  missing/invalid</v>
      </c>
    </row>
    <row r="58" spans="1:10" s="2" customFormat="1" ht="36">
      <c r="A58" s="2" t="s">
        <v>507</v>
      </c>
      <c r="B58" s="2">
        <f t="shared" si="3"/>
        <v>313</v>
      </c>
      <c r="C58" s="2">
        <f t="shared" si="2"/>
        <v>328</v>
      </c>
      <c r="D58" s="2">
        <v>16</v>
      </c>
      <c r="E58" s="2" t="s">
        <v>374</v>
      </c>
      <c r="F58" s="2" t="s">
        <v>375</v>
      </c>
      <c r="G58" s="55" t="s">
        <v>465</v>
      </c>
      <c r="H58" s="2" t="s">
        <v>508</v>
      </c>
      <c r="I58" s="10">
        <v>184</v>
      </c>
      <c r="J58" s="2" t="str">
        <f>VLOOKUP(I58,'NSCC Reject Reason Codes'!$A$3:$B$615,2,FALSE)</f>
        <v>Subsequent Minimum missing/invalid</v>
      </c>
    </row>
    <row r="59" spans="1:10" s="2" customFormat="1" ht="33" customHeight="1">
      <c r="A59" s="2" t="s">
        <v>509</v>
      </c>
      <c r="B59" s="2">
        <f t="shared" si="3"/>
        <v>329</v>
      </c>
      <c r="C59" s="2">
        <f t="shared" si="2"/>
        <v>344</v>
      </c>
      <c r="D59" s="2">
        <v>16</v>
      </c>
      <c r="E59" s="2" t="s">
        <v>374</v>
      </c>
      <c r="F59" s="2" t="s">
        <v>385</v>
      </c>
      <c r="G59" s="55" t="s">
        <v>465</v>
      </c>
      <c r="H59" s="2" t="s">
        <v>510</v>
      </c>
      <c r="I59" s="10">
        <v>185</v>
      </c>
      <c r="J59" s="2" t="str">
        <f>VLOOKUP(I59,'NSCC Reject Reason Codes'!$A$3:$B$615,2,FALSE)</f>
        <v>Absolute Minimum invalid</v>
      </c>
    </row>
    <row r="60" spans="1:10" s="2" customFormat="1" ht="96">
      <c r="A60" s="2" t="s">
        <v>511</v>
      </c>
      <c r="B60" s="2">
        <f t="shared" si="3"/>
        <v>345</v>
      </c>
      <c r="C60" s="2">
        <f t="shared" si="2"/>
        <v>346</v>
      </c>
      <c r="D60" s="2">
        <v>2</v>
      </c>
      <c r="E60" s="2" t="s">
        <v>376</v>
      </c>
      <c r="F60" s="2" t="s">
        <v>385</v>
      </c>
      <c r="G60" s="2" t="s">
        <v>512</v>
      </c>
      <c r="H60" s="2" t="s">
        <v>513</v>
      </c>
      <c r="I60" s="10">
        <v>190</v>
      </c>
      <c r="J60" s="2" t="str">
        <f>VLOOKUP(I60,'NSCC Reject Reason Codes'!$A$3:$B$615,2,FALSE)</f>
        <v>Valuation Frequency invalid</v>
      </c>
    </row>
    <row r="61" spans="1:10" s="2" customFormat="1" ht="72">
      <c r="A61" s="2" t="s">
        <v>514</v>
      </c>
      <c r="B61" s="2">
        <f t="shared" si="3"/>
        <v>347</v>
      </c>
      <c r="C61" s="2">
        <f t="shared" si="2"/>
        <v>349</v>
      </c>
      <c r="D61" s="2">
        <v>3</v>
      </c>
      <c r="E61" s="2" t="s">
        <v>376</v>
      </c>
      <c r="F61" s="2" t="s">
        <v>385</v>
      </c>
      <c r="G61" s="2" t="s">
        <v>515</v>
      </c>
      <c r="H61" s="2" t="s">
        <v>516</v>
      </c>
      <c r="I61" s="10">
        <v>122</v>
      </c>
      <c r="J61" s="2" t="str">
        <f>VLOOKUP(I61,'NSCC Reject Reason Codes'!$A$3:$B$615,2,FALSE)</f>
        <v>Base Currency invalid</v>
      </c>
    </row>
    <row r="62" spans="1:10" s="2" customFormat="1" ht="120">
      <c r="A62" s="2" t="s">
        <v>517</v>
      </c>
      <c r="B62" s="2">
        <f t="shared" si="3"/>
        <v>350</v>
      </c>
      <c r="C62" s="2">
        <f t="shared" si="2"/>
        <v>352</v>
      </c>
      <c r="D62" s="2">
        <v>3</v>
      </c>
      <c r="E62" s="2" t="s">
        <v>376</v>
      </c>
      <c r="F62" s="2" t="s">
        <v>385</v>
      </c>
      <c r="G62" s="2" t="s">
        <v>515</v>
      </c>
      <c r="H62" s="2" t="s">
        <v>518</v>
      </c>
      <c r="I62" s="10">
        <v>22</v>
      </c>
      <c r="J62" s="2" t="str">
        <f>VLOOKUP(I62,'NSCC Reject Reason Codes'!$A$3:$B$615,2,FALSE)</f>
        <v>Reporting Currency missing/invalid</v>
      </c>
    </row>
    <row r="63" spans="1:10" s="2" customFormat="1" ht="108">
      <c r="A63" s="2" t="s">
        <v>519</v>
      </c>
      <c r="B63" s="2">
        <f t="shared" si="3"/>
        <v>353</v>
      </c>
      <c r="C63" s="2">
        <f t="shared" si="2"/>
        <v>353</v>
      </c>
      <c r="D63" s="2">
        <v>1</v>
      </c>
      <c r="E63" s="2" t="s">
        <v>376</v>
      </c>
      <c r="F63" s="2" t="s">
        <v>375</v>
      </c>
      <c r="G63" s="2" t="s">
        <v>520</v>
      </c>
      <c r="I63" s="10">
        <v>39</v>
      </c>
      <c r="J63" s="2" t="str">
        <f>VLOOKUP(I63,'NSCC Reject Reason Codes'!$A$3:$B$615,2,FALSE)</f>
        <v>Load Type Indicator missing/invalid</v>
      </c>
    </row>
    <row r="64" spans="1:10" s="2" customFormat="1" ht="84">
      <c r="A64" s="2" t="s">
        <v>521</v>
      </c>
      <c r="B64" s="2">
        <f t="shared" si="3"/>
        <v>354</v>
      </c>
      <c r="C64" s="2">
        <f t="shared" si="2"/>
        <v>355</v>
      </c>
      <c r="D64" s="2">
        <v>2</v>
      </c>
      <c r="E64" s="2" t="s">
        <v>376</v>
      </c>
      <c r="F64" s="2" t="s">
        <v>385</v>
      </c>
      <c r="G64" s="2" t="s">
        <v>522</v>
      </c>
      <c r="H64" s="2" t="s">
        <v>523</v>
      </c>
      <c r="I64" s="10">
        <v>216</v>
      </c>
      <c r="J64" s="2" t="str">
        <f>VLOOKUP(I64,'NSCC Reject Reason Codes'!$A$3:$B$615,2,FALSE)</f>
        <v>Commission Payment Frequency invalid</v>
      </c>
    </row>
    <row r="65" spans="1:10" s="2" customFormat="1" ht="36">
      <c r="A65" s="2" t="s">
        <v>524</v>
      </c>
      <c r="B65" s="2">
        <f t="shared" si="3"/>
        <v>356</v>
      </c>
      <c r="C65" s="2">
        <f t="shared" si="2"/>
        <v>361</v>
      </c>
      <c r="D65" s="2">
        <v>6</v>
      </c>
      <c r="E65" s="2" t="s">
        <v>374</v>
      </c>
      <c r="F65" s="2" t="s">
        <v>375</v>
      </c>
      <c r="G65" s="2" t="s">
        <v>525</v>
      </c>
      <c r="H65" s="2" t="s">
        <v>526</v>
      </c>
      <c r="I65" s="10">
        <v>199</v>
      </c>
      <c r="J65" s="2" t="str">
        <f>VLOOKUP(I65,'NSCC Reject Reason Codes'!$A$3:$B$615,2,FALSE)</f>
        <v>Commission Percentage High missing/invalid</v>
      </c>
    </row>
    <row r="66" spans="1:10" s="4" customFormat="1" ht="36">
      <c r="A66" s="2" t="s">
        <v>527</v>
      </c>
      <c r="B66" s="2">
        <f t="shared" si="3"/>
        <v>362</v>
      </c>
      <c r="C66" s="2">
        <f t="shared" si="2"/>
        <v>367</v>
      </c>
      <c r="D66" s="2">
        <v>6</v>
      </c>
      <c r="E66" s="2" t="s">
        <v>374</v>
      </c>
      <c r="F66" s="2" t="s">
        <v>375</v>
      </c>
      <c r="G66" s="2" t="s">
        <v>525</v>
      </c>
      <c r="H66" s="2" t="s">
        <v>528</v>
      </c>
      <c r="I66" s="10">
        <v>200</v>
      </c>
      <c r="J66" s="2" t="str">
        <f>VLOOKUP(I66,'NSCC Reject Reason Codes'!$A$3:$B$615,2,FALSE)</f>
        <v>Commission Percentage Low missing/invalid</v>
      </c>
    </row>
    <row r="67" spans="1:10" s="4" customFormat="1" ht="36">
      <c r="A67" s="2" t="s">
        <v>529</v>
      </c>
      <c r="B67" s="2">
        <f t="shared" si="3"/>
        <v>368</v>
      </c>
      <c r="C67" s="2">
        <f t="shared" ref="C67:C98" si="4">$B67+$D67-1</f>
        <v>369</v>
      </c>
      <c r="D67" s="2">
        <v>2</v>
      </c>
      <c r="E67" s="2" t="s">
        <v>374</v>
      </c>
      <c r="F67" s="2" t="s">
        <v>458</v>
      </c>
      <c r="G67" s="2" t="s">
        <v>530</v>
      </c>
      <c r="H67" s="2" t="s">
        <v>531</v>
      </c>
      <c r="I67" s="10">
        <v>201</v>
      </c>
      <c r="J67" s="2" t="str">
        <f>VLOOKUP(I67,'NSCC Reject Reason Codes'!$A$3:$B$615,2,FALSE)</f>
        <v>Number of Breakpoints missing/invalid</v>
      </c>
    </row>
    <row r="68" spans="1:10" s="4" customFormat="1" ht="36">
      <c r="A68" s="2" t="s">
        <v>532</v>
      </c>
      <c r="B68" s="2">
        <f t="shared" ref="B68:B100" si="5">$C67+1</f>
        <v>370</v>
      </c>
      <c r="C68" s="2">
        <f t="shared" si="4"/>
        <v>385</v>
      </c>
      <c r="D68" s="2">
        <v>16</v>
      </c>
      <c r="E68" s="2" t="s">
        <v>374</v>
      </c>
      <c r="F68" s="2" t="s">
        <v>458</v>
      </c>
      <c r="G68" s="55" t="s">
        <v>533</v>
      </c>
      <c r="H68" s="2" t="s">
        <v>534</v>
      </c>
      <c r="I68" s="10">
        <v>202</v>
      </c>
      <c r="J68" s="2" t="str">
        <f>VLOOKUP(I68,'NSCC Reject Reason Codes'!$A$3:$B$615,2,FALSE)</f>
        <v>Breakpoint Lower Limit missing/invalid</v>
      </c>
    </row>
    <row r="69" spans="1:10" s="4" customFormat="1" ht="36">
      <c r="A69" s="2" t="s">
        <v>535</v>
      </c>
      <c r="B69" s="2">
        <f t="shared" si="5"/>
        <v>386</v>
      </c>
      <c r="C69" s="2">
        <f t="shared" si="4"/>
        <v>401</v>
      </c>
      <c r="D69" s="2">
        <v>16</v>
      </c>
      <c r="E69" s="2" t="s">
        <v>374</v>
      </c>
      <c r="F69" s="2" t="s">
        <v>458</v>
      </c>
      <c r="G69" s="55" t="s">
        <v>533</v>
      </c>
      <c r="H69" s="2" t="s">
        <v>536</v>
      </c>
      <c r="I69" s="10">
        <v>203</v>
      </c>
      <c r="J69" s="2" t="str">
        <f>VLOOKUP(I69,'NSCC Reject Reason Codes'!$A$3:$B$615,2,FALSE)</f>
        <v xml:space="preserve">Breakpoint Upper Limit missing/invalid   </v>
      </c>
    </row>
    <row r="70" spans="1:10" s="4" customFormat="1" ht="36">
      <c r="A70" s="2" t="s">
        <v>537</v>
      </c>
      <c r="B70" s="2">
        <f t="shared" si="5"/>
        <v>402</v>
      </c>
      <c r="C70" s="2">
        <f t="shared" si="4"/>
        <v>407</v>
      </c>
      <c r="D70" s="2">
        <v>6</v>
      </c>
      <c r="E70" s="2" t="s">
        <v>374</v>
      </c>
      <c r="F70" s="2" t="s">
        <v>385</v>
      </c>
      <c r="G70" s="2" t="s">
        <v>525</v>
      </c>
      <c r="H70" s="2" t="s">
        <v>538</v>
      </c>
      <c r="I70" s="10">
        <v>204</v>
      </c>
      <c r="J70" s="2" t="str">
        <f>VLOOKUP(I70,'NSCC Reject Reason Codes'!$A$3:$B$615,2,FALSE)</f>
        <v>Percent of POP missing/invalid</v>
      </c>
    </row>
    <row r="71" spans="1:10" s="4" customFormat="1" ht="60">
      <c r="A71" s="2" t="s">
        <v>539</v>
      </c>
      <c r="B71" s="2">
        <f t="shared" si="5"/>
        <v>408</v>
      </c>
      <c r="C71" s="2">
        <f t="shared" si="4"/>
        <v>413</v>
      </c>
      <c r="D71" s="2">
        <v>6</v>
      </c>
      <c r="E71" s="2" t="s">
        <v>374</v>
      </c>
      <c r="F71" s="2" t="s">
        <v>458</v>
      </c>
      <c r="G71" s="2" t="s">
        <v>540</v>
      </c>
      <c r="H71" s="2" t="s">
        <v>541</v>
      </c>
      <c r="I71" s="10">
        <v>42</v>
      </c>
      <c r="J71" s="2" t="str">
        <f>VLOOKUP(I71,'NSCC Reject Reason Codes'!$A$3:$B$615,2,FALSE)</f>
        <v>Commission/Placement Fee Percentage missing/invalid</v>
      </c>
    </row>
    <row r="72" spans="1:10" s="4" customFormat="1" ht="36">
      <c r="A72" s="2" t="s">
        <v>542</v>
      </c>
      <c r="B72" s="2">
        <f t="shared" si="5"/>
        <v>414</v>
      </c>
      <c r="C72" s="2">
        <f t="shared" si="4"/>
        <v>429</v>
      </c>
      <c r="D72" s="2">
        <v>16</v>
      </c>
      <c r="E72" s="2" t="s">
        <v>374</v>
      </c>
      <c r="F72" s="2" t="s">
        <v>458</v>
      </c>
      <c r="G72" s="55" t="s">
        <v>543</v>
      </c>
      <c r="H72" s="2" t="s">
        <v>534</v>
      </c>
      <c r="I72" s="10">
        <v>202</v>
      </c>
      <c r="J72" s="2" t="str">
        <f>VLOOKUP(I72,'NSCC Reject Reason Codes'!$A$3:$B$615,2,FALSE)</f>
        <v>Breakpoint Lower Limit missing/invalid</v>
      </c>
    </row>
    <row r="73" spans="1:10" s="4" customFormat="1" ht="36">
      <c r="A73" s="2" t="s">
        <v>544</v>
      </c>
      <c r="B73" s="2">
        <f t="shared" si="5"/>
        <v>430</v>
      </c>
      <c r="C73" s="2">
        <f t="shared" si="4"/>
        <v>445</v>
      </c>
      <c r="D73" s="2">
        <v>16</v>
      </c>
      <c r="E73" s="2" t="s">
        <v>374</v>
      </c>
      <c r="F73" s="2" t="s">
        <v>458</v>
      </c>
      <c r="G73" s="55" t="s">
        <v>543</v>
      </c>
      <c r="H73" s="2" t="s">
        <v>536</v>
      </c>
      <c r="I73" s="10">
        <v>203</v>
      </c>
      <c r="J73" s="2" t="str">
        <f>VLOOKUP(I73,'NSCC Reject Reason Codes'!$A$3:$B$615,2,FALSE)</f>
        <v xml:space="preserve">Breakpoint Upper Limit missing/invalid   </v>
      </c>
    </row>
    <row r="74" spans="1:10" s="4" customFormat="1" ht="36">
      <c r="A74" s="2" t="s">
        <v>545</v>
      </c>
      <c r="B74" s="2">
        <f t="shared" si="5"/>
        <v>446</v>
      </c>
      <c r="C74" s="2">
        <f t="shared" si="4"/>
        <v>451</v>
      </c>
      <c r="D74" s="2">
        <v>6</v>
      </c>
      <c r="E74" s="2" t="s">
        <v>374</v>
      </c>
      <c r="F74" s="2" t="s">
        <v>385</v>
      </c>
      <c r="G74" s="2" t="s">
        <v>525</v>
      </c>
      <c r="H74" s="2" t="s">
        <v>538</v>
      </c>
      <c r="I74" s="10">
        <v>204</v>
      </c>
      <c r="J74" s="2" t="str">
        <f>VLOOKUP(I74,'NSCC Reject Reason Codes'!$A$3:$B$615,2,FALSE)</f>
        <v>Percent of POP missing/invalid</v>
      </c>
    </row>
    <row r="75" spans="1:10" s="4" customFormat="1" ht="60">
      <c r="A75" s="2" t="s">
        <v>546</v>
      </c>
      <c r="B75" s="2">
        <f t="shared" si="5"/>
        <v>452</v>
      </c>
      <c r="C75" s="2">
        <f t="shared" si="4"/>
        <v>457</v>
      </c>
      <c r="D75" s="2">
        <v>6</v>
      </c>
      <c r="E75" s="2" t="s">
        <v>374</v>
      </c>
      <c r="F75" s="2" t="s">
        <v>458</v>
      </c>
      <c r="G75" s="2" t="s">
        <v>547</v>
      </c>
      <c r="H75" s="2" t="s">
        <v>541</v>
      </c>
      <c r="I75" s="10">
        <v>42</v>
      </c>
      <c r="J75" s="2" t="str">
        <f>VLOOKUP(I75,'NSCC Reject Reason Codes'!$A$3:$B$615,2,FALSE)</f>
        <v>Commission/Placement Fee Percentage missing/invalid</v>
      </c>
    </row>
    <row r="76" spans="1:10" s="4" customFormat="1" ht="36">
      <c r="A76" s="2" t="s">
        <v>548</v>
      </c>
      <c r="B76" s="2">
        <f t="shared" si="5"/>
        <v>458</v>
      </c>
      <c r="C76" s="2">
        <f t="shared" si="4"/>
        <v>473</v>
      </c>
      <c r="D76" s="2">
        <v>16</v>
      </c>
      <c r="E76" s="2" t="s">
        <v>374</v>
      </c>
      <c r="F76" s="2" t="s">
        <v>458</v>
      </c>
      <c r="G76" s="55" t="s">
        <v>549</v>
      </c>
      <c r="H76" s="2" t="s">
        <v>534</v>
      </c>
      <c r="I76" s="10">
        <v>202</v>
      </c>
      <c r="J76" s="2" t="str">
        <f>VLOOKUP(I76,'NSCC Reject Reason Codes'!$A$3:$B$615,2,FALSE)</f>
        <v>Breakpoint Lower Limit missing/invalid</v>
      </c>
    </row>
    <row r="77" spans="1:10" s="4" customFormat="1" ht="36">
      <c r="A77" s="2" t="s">
        <v>550</v>
      </c>
      <c r="B77" s="2">
        <f t="shared" si="5"/>
        <v>474</v>
      </c>
      <c r="C77" s="2">
        <f t="shared" si="4"/>
        <v>489</v>
      </c>
      <c r="D77" s="2">
        <v>16</v>
      </c>
      <c r="E77" s="2" t="s">
        <v>374</v>
      </c>
      <c r="F77" s="2" t="s">
        <v>458</v>
      </c>
      <c r="G77" s="55" t="s">
        <v>549</v>
      </c>
      <c r="H77" s="2" t="s">
        <v>536</v>
      </c>
      <c r="I77" s="10">
        <v>203</v>
      </c>
      <c r="J77" s="2" t="str">
        <f>VLOOKUP(I77,'NSCC Reject Reason Codes'!$A$3:$B$615,2,FALSE)</f>
        <v xml:space="preserve">Breakpoint Upper Limit missing/invalid   </v>
      </c>
    </row>
    <row r="78" spans="1:10" s="4" customFormat="1" ht="36">
      <c r="A78" s="2" t="s">
        <v>551</v>
      </c>
      <c r="B78" s="2">
        <f t="shared" si="5"/>
        <v>490</v>
      </c>
      <c r="C78" s="2">
        <f t="shared" si="4"/>
        <v>495</v>
      </c>
      <c r="D78" s="2">
        <v>6</v>
      </c>
      <c r="E78" s="2" t="s">
        <v>374</v>
      </c>
      <c r="F78" s="2" t="s">
        <v>385</v>
      </c>
      <c r="G78" s="2" t="s">
        <v>525</v>
      </c>
      <c r="H78" s="2" t="s">
        <v>538</v>
      </c>
      <c r="I78" s="10">
        <v>204</v>
      </c>
      <c r="J78" s="2" t="str">
        <f>VLOOKUP(I78,'NSCC Reject Reason Codes'!$A$3:$B$615,2,FALSE)</f>
        <v>Percent of POP missing/invalid</v>
      </c>
    </row>
    <row r="79" spans="1:10" s="4" customFormat="1" ht="60">
      <c r="A79" s="2" t="s">
        <v>552</v>
      </c>
      <c r="B79" s="2">
        <f t="shared" si="5"/>
        <v>496</v>
      </c>
      <c r="C79" s="2">
        <f t="shared" si="4"/>
        <v>501</v>
      </c>
      <c r="D79" s="2">
        <v>6</v>
      </c>
      <c r="E79" s="2" t="s">
        <v>374</v>
      </c>
      <c r="F79" s="2" t="s">
        <v>458</v>
      </c>
      <c r="G79" s="2" t="s">
        <v>553</v>
      </c>
      <c r="H79" s="2" t="s">
        <v>541</v>
      </c>
      <c r="I79" s="10">
        <v>42</v>
      </c>
      <c r="J79" s="2" t="str">
        <f>VLOOKUP(I79,'NSCC Reject Reason Codes'!$A$3:$B$615,2,FALSE)</f>
        <v>Commission/Placement Fee Percentage missing/invalid</v>
      </c>
    </row>
    <row r="80" spans="1:10" s="4" customFormat="1" ht="36">
      <c r="A80" s="2" t="s">
        <v>554</v>
      </c>
      <c r="B80" s="2">
        <f t="shared" si="5"/>
        <v>502</v>
      </c>
      <c r="C80" s="2">
        <f t="shared" si="4"/>
        <v>517</v>
      </c>
      <c r="D80" s="2">
        <v>16</v>
      </c>
      <c r="E80" s="2" t="s">
        <v>374</v>
      </c>
      <c r="F80" s="2" t="s">
        <v>458</v>
      </c>
      <c r="G80" s="55" t="s">
        <v>555</v>
      </c>
      <c r="H80" s="2" t="s">
        <v>534</v>
      </c>
      <c r="I80" s="10">
        <v>202</v>
      </c>
      <c r="J80" s="2" t="str">
        <f>VLOOKUP(I80,'NSCC Reject Reason Codes'!$A$3:$B$615,2,FALSE)</f>
        <v>Breakpoint Lower Limit missing/invalid</v>
      </c>
    </row>
    <row r="81" spans="1:10" s="4" customFormat="1" ht="36">
      <c r="A81" s="2" t="s">
        <v>556</v>
      </c>
      <c r="B81" s="2">
        <f t="shared" si="5"/>
        <v>518</v>
      </c>
      <c r="C81" s="2">
        <f t="shared" si="4"/>
        <v>533</v>
      </c>
      <c r="D81" s="2">
        <v>16</v>
      </c>
      <c r="E81" s="2" t="s">
        <v>374</v>
      </c>
      <c r="F81" s="2" t="s">
        <v>458</v>
      </c>
      <c r="G81" s="55" t="s">
        <v>555</v>
      </c>
      <c r="H81" s="2" t="s">
        <v>536</v>
      </c>
      <c r="I81" s="10">
        <v>203</v>
      </c>
      <c r="J81" s="2" t="str">
        <f>VLOOKUP(I81,'NSCC Reject Reason Codes'!$A$3:$B$615,2,FALSE)</f>
        <v xml:space="preserve">Breakpoint Upper Limit missing/invalid   </v>
      </c>
    </row>
    <row r="82" spans="1:10" s="4" customFormat="1" ht="36">
      <c r="A82" s="2" t="s">
        <v>557</v>
      </c>
      <c r="B82" s="2">
        <f t="shared" si="5"/>
        <v>534</v>
      </c>
      <c r="C82" s="2">
        <f t="shared" si="4"/>
        <v>539</v>
      </c>
      <c r="D82" s="2">
        <v>6</v>
      </c>
      <c r="E82" s="2" t="s">
        <v>374</v>
      </c>
      <c r="F82" s="2" t="s">
        <v>385</v>
      </c>
      <c r="G82" s="2" t="s">
        <v>525</v>
      </c>
      <c r="H82" s="2" t="s">
        <v>538</v>
      </c>
      <c r="I82" s="10">
        <v>204</v>
      </c>
      <c r="J82" s="2" t="str">
        <f>VLOOKUP(I82,'NSCC Reject Reason Codes'!$A$3:$B$615,2,FALSE)</f>
        <v>Percent of POP missing/invalid</v>
      </c>
    </row>
    <row r="83" spans="1:10" s="4" customFormat="1" ht="60">
      <c r="A83" s="2" t="s">
        <v>558</v>
      </c>
      <c r="B83" s="2">
        <f t="shared" si="5"/>
        <v>540</v>
      </c>
      <c r="C83" s="2">
        <f t="shared" si="4"/>
        <v>545</v>
      </c>
      <c r="D83" s="2">
        <v>6</v>
      </c>
      <c r="E83" s="2" t="s">
        <v>374</v>
      </c>
      <c r="F83" s="2" t="s">
        <v>458</v>
      </c>
      <c r="G83" s="2" t="s">
        <v>559</v>
      </c>
      <c r="H83" s="2" t="s">
        <v>541</v>
      </c>
      <c r="I83" s="10">
        <v>42</v>
      </c>
      <c r="J83" s="2" t="str">
        <f>VLOOKUP(I83,'NSCC Reject Reason Codes'!$A$3:$B$615,2,FALSE)</f>
        <v>Commission/Placement Fee Percentage missing/invalid</v>
      </c>
    </row>
    <row r="84" spans="1:10" s="4" customFormat="1" ht="36">
      <c r="A84" s="2" t="s">
        <v>560</v>
      </c>
      <c r="B84" s="2">
        <f t="shared" si="5"/>
        <v>546</v>
      </c>
      <c r="C84" s="2">
        <f t="shared" si="4"/>
        <v>561</v>
      </c>
      <c r="D84" s="2">
        <v>16</v>
      </c>
      <c r="E84" s="2" t="s">
        <v>374</v>
      </c>
      <c r="F84" s="2" t="s">
        <v>458</v>
      </c>
      <c r="G84" s="55" t="s">
        <v>561</v>
      </c>
      <c r="H84" s="2" t="s">
        <v>534</v>
      </c>
      <c r="I84" s="10">
        <v>202</v>
      </c>
      <c r="J84" s="2" t="str">
        <f>VLOOKUP(I84,'NSCC Reject Reason Codes'!$A$3:$B$615,2,FALSE)</f>
        <v>Breakpoint Lower Limit missing/invalid</v>
      </c>
    </row>
    <row r="85" spans="1:10" s="4" customFormat="1" ht="36">
      <c r="A85" s="2" t="s">
        <v>562</v>
      </c>
      <c r="B85" s="2">
        <f t="shared" si="5"/>
        <v>562</v>
      </c>
      <c r="C85" s="2">
        <f t="shared" si="4"/>
        <v>577</v>
      </c>
      <c r="D85" s="2">
        <v>16</v>
      </c>
      <c r="E85" s="2" t="s">
        <v>374</v>
      </c>
      <c r="F85" s="2" t="s">
        <v>458</v>
      </c>
      <c r="G85" s="55" t="s">
        <v>561</v>
      </c>
      <c r="H85" s="2" t="s">
        <v>536</v>
      </c>
      <c r="I85" s="10">
        <v>203</v>
      </c>
      <c r="J85" s="2" t="str">
        <f>VLOOKUP(I85,'NSCC Reject Reason Codes'!$A$3:$B$615,2,FALSE)</f>
        <v xml:space="preserve">Breakpoint Upper Limit missing/invalid   </v>
      </c>
    </row>
    <row r="86" spans="1:10" s="4" customFormat="1" ht="36">
      <c r="A86" s="2" t="s">
        <v>563</v>
      </c>
      <c r="B86" s="2">
        <f t="shared" si="5"/>
        <v>578</v>
      </c>
      <c r="C86" s="2">
        <f t="shared" si="4"/>
        <v>583</v>
      </c>
      <c r="D86" s="2">
        <v>6</v>
      </c>
      <c r="E86" s="2" t="s">
        <v>374</v>
      </c>
      <c r="F86" s="2" t="s">
        <v>385</v>
      </c>
      <c r="G86" s="2" t="s">
        <v>525</v>
      </c>
      <c r="H86" s="2" t="s">
        <v>538</v>
      </c>
      <c r="I86" s="10">
        <v>204</v>
      </c>
      <c r="J86" s="2" t="str">
        <f>VLOOKUP(I86,'NSCC Reject Reason Codes'!$A$3:$B$615,2,FALSE)</f>
        <v>Percent of POP missing/invalid</v>
      </c>
    </row>
    <row r="87" spans="1:10" s="4" customFormat="1" ht="60">
      <c r="A87" s="2" t="s">
        <v>564</v>
      </c>
      <c r="B87" s="2">
        <f t="shared" si="5"/>
        <v>584</v>
      </c>
      <c r="C87" s="2">
        <f t="shared" si="4"/>
        <v>589</v>
      </c>
      <c r="D87" s="2">
        <v>6</v>
      </c>
      <c r="E87" s="2" t="s">
        <v>374</v>
      </c>
      <c r="F87" s="2" t="s">
        <v>458</v>
      </c>
      <c r="G87" s="2" t="s">
        <v>565</v>
      </c>
      <c r="H87" s="2" t="s">
        <v>541</v>
      </c>
      <c r="I87" s="10">
        <v>42</v>
      </c>
      <c r="J87" s="2" t="str">
        <f>VLOOKUP(I87,'NSCC Reject Reason Codes'!$A$3:$B$615,2,FALSE)</f>
        <v>Commission/Placement Fee Percentage missing/invalid</v>
      </c>
    </row>
    <row r="88" spans="1:10" s="4" customFormat="1" ht="36">
      <c r="A88" s="2" t="s">
        <v>566</v>
      </c>
      <c r="B88" s="2">
        <f t="shared" si="5"/>
        <v>590</v>
      </c>
      <c r="C88" s="2">
        <f t="shared" si="4"/>
        <v>590</v>
      </c>
      <c r="D88" s="2">
        <v>1</v>
      </c>
      <c r="E88" s="2" t="s">
        <v>376</v>
      </c>
      <c r="F88" s="2" t="s">
        <v>385</v>
      </c>
      <c r="G88" s="13" t="s">
        <v>567</v>
      </c>
      <c r="H88" s="2" t="s">
        <v>568</v>
      </c>
      <c r="I88" s="10">
        <v>49</v>
      </c>
      <c r="J88" s="2" t="str">
        <f>VLOOKUP(I88,'NSCC Reject Reason Codes'!$A$3:$B$615,2,FALSE)</f>
        <v>Tender Offer Subject to Holdback missing/invalid</v>
      </c>
    </row>
    <row r="89" spans="1:10" s="4" customFormat="1" ht="24">
      <c r="A89" s="2" t="s">
        <v>569</v>
      </c>
      <c r="B89" s="2">
        <f t="shared" si="5"/>
        <v>591</v>
      </c>
      <c r="C89" s="2">
        <f t="shared" si="4"/>
        <v>593</v>
      </c>
      <c r="D89" s="2">
        <v>3</v>
      </c>
      <c r="E89" s="2" t="s">
        <v>374</v>
      </c>
      <c r="F89" s="2" t="s">
        <v>385</v>
      </c>
      <c r="G89" s="2">
        <v>999</v>
      </c>
      <c r="H89" s="2" t="s">
        <v>570</v>
      </c>
      <c r="I89" s="10">
        <v>50</v>
      </c>
      <c r="J89" s="2" t="str">
        <f>VLOOKUP(I89,'NSCC Reject Reason Codes'!$A$3:$B$615,2,FALSE)</f>
        <v xml:space="preserve">Number of Business Days for Holdback missing/invalid </v>
      </c>
    </row>
    <row r="90" spans="1:10" s="4" customFormat="1" ht="33.75" customHeight="1">
      <c r="A90" s="2" t="s">
        <v>571</v>
      </c>
      <c r="B90" s="2">
        <f t="shared" si="5"/>
        <v>594</v>
      </c>
      <c r="C90" s="2">
        <f t="shared" si="4"/>
        <v>599</v>
      </c>
      <c r="D90" s="2">
        <v>6</v>
      </c>
      <c r="E90" s="2" t="s">
        <v>374</v>
      </c>
      <c r="F90" s="2" t="s">
        <v>385</v>
      </c>
      <c r="G90" s="2">
        <v>999.99900000000002</v>
      </c>
      <c r="H90" s="79" t="s">
        <v>568</v>
      </c>
      <c r="I90" s="10">
        <v>52</v>
      </c>
      <c r="J90" s="2" t="str">
        <f>VLOOKUP(I90,'NSCC Reject Reason Codes'!$A$3:$B$615,2,FALSE)</f>
        <v>Holdback Percent missing/invalid</v>
      </c>
    </row>
    <row r="91" spans="1:10" s="4" customFormat="1" ht="36">
      <c r="A91" s="2" t="s">
        <v>572</v>
      </c>
      <c r="B91" s="2">
        <f t="shared" si="5"/>
        <v>600</v>
      </c>
      <c r="C91" s="2">
        <f t="shared" si="4"/>
        <v>600</v>
      </c>
      <c r="D91" s="2">
        <v>1</v>
      </c>
      <c r="E91" s="2" t="s">
        <v>376</v>
      </c>
      <c r="F91" s="2" t="s">
        <v>385</v>
      </c>
      <c r="G91" s="13" t="s">
        <v>567</v>
      </c>
      <c r="H91" s="79" t="s">
        <v>568</v>
      </c>
      <c r="I91" s="10">
        <v>54</v>
      </c>
      <c r="J91" s="2" t="str">
        <f>VLOOKUP(I91,'NSCC Reject Reason Codes'!$A$3:$B$615,2,FALSE)</f>
        <v xml:space="preserve">Interest Paid on Holdback invalid </v>
      </c>
    </row>
    <row r="92" spans="1:10" s="4" customFormat="1" ht="36">
      <c r="A92" s="2" t="s">
        <v>573</v>
      </c>
      <c r="B92" s="2">
        <f t="shared" si="5"/>
        <v>601</v>
      </c>
      <c r="C92" s="2">
        <f t="shared" si="4"/>
        <v>601</v>
      </c>
      <c r="D92" s="2">
        <v>1</v>
      </c>
      <c r="E92" s="2" t="s">
        <v>376</v>
      </c>
      <c r="F92" s="2" t="s">
        <v>385</v>
      </c>
      <c r="G92" s="2" t="s">
        <v>574</v>
      </c>
      <c r="H92" s="79" t="s">
        <v>568</v>
      </c>
      <c r="I92" s="10">
        <v>429</v>
      </c>
      <c r="J92" s="2" t="str">
        <f>VLOOKUP(I92,'NSCC Reject Reason Codes'!$A$3:$B$615,2,FALSE)</f>
        <v>Interest Rate Compounding Period invalid</v>
      </c>
    </row>
    <row r="93" spans="1:10" s="4" customFormat="1" ht="156">
      <c r="A93" s="2" t="s">
        <v>575</v>
      </c>
      <c r="B93" s="2">
        <f t="shared" si="5"/>
        <v>602</v>
      </c>
      <c r="C93" s="2">
        <f t="shared" si="4"/>
        <v>602</v>
      </c>
      <c r="D93" s="2">
        <v>1</v>
      </c>
      <c r="E93" s="2" t="s">
        <v>376</v>
      </c>
      <c r="F93" s="2" t="s">
        <v>375</v>
      </c>
      <c r="G93" s="2" t="s">
        <v>576</v>
      </c>
      <c r="H93" s="2" t="s">
        <v>577</v>
      </c>
      <c r="I93" s="10">
        <v>205</v>
      </c>
      <c r="J93" s="2" t="str">
        <f>VLOOKUP(I93,'NSCC Reject Reason Codes'!$A$3:$B$615,2,FALSE)</f>
        <v>Fund Status Indicator missing/invalid</v>
      </c>
    </row>
    <row r="94" spans="1:10" s="4" customFormat="1" ht="36">
      <c r="A94" s="2" t="s">
        <v>578</v>
      </c>
      <c r="B94" s="2">
        <f t="shared" si="5"/>
        <v>603</v>
      </c>
      <c r="C94" s="2">
        <f t="shared" si="4"/>
        <v>603</v>
      </c>
      <c r="D94" s="2">
        <v>1</v>
      </c>
      <c r="E94" s="2" t="s">
        <v>376</v>
      </c>
      <c r="F94" s="2" t="s">
        <v>385</v>
      </c>
      <c r="G94" s="2" t="s">
        <v>579</v>
      </c>
      <c r="H94" s="2" t="s">
        <v>580</v>
      </c>
      <c r="I94" s="10">
        <v>206</v>
      </c>
      <c r="J94" s="2" t="str">
        <f>VLOOKUP(I94,'NSCC Reject Reason Codes'!$A$3:$B$615,2,FALSE)</f>
        <v>Purchase Closed Indicator invalid</v>
      </c>
    </row>
    <row r="95" spans="1:10" s="4" customFormat="1" ht="36">
      <c r="A95" s="2" t="s">
        <v>581</v>
      </c>
      <c r="B95" s="2">
        <f t="shared" si="5"/>
        <v>604</v>
      </c>
      <c r="C95" s="2">
        <f t="shared" si="4"/>
        <v>604</v>
      </c>
      <c r="D95" s="2">
        <v>1</v>
      </c>
      <c r="E95" s="2" t="s">
        <v>376</v>
      </c>
      <c r="F95" s="2" t="s">
        <v>385</v>
      </c>
      <c r="G95" s="2" t="s">
        <v>582</v>
      </c>
      <c r="H95" s="2" t="s">
        <v>583</v>
      </c>
      <c r="I95" s="10">
        <v>207</v>
      </c>
      <c r="J95" s="2" t="str">
        <f>VLOOKUP(I95,'NSCC Reject Reason Codes'!$A$3:$B$615,2,FALSE)</f>
        <v>Redemption Closed Indicator invalid</v>
      </c>
    </row>
    <row r="96" spans="1:10" s="4" customFormat="1" ht="48">
      <c r="A96" s="2" t="s">
        <v>584</v>
      </c>
      <c r="B96" s="2">
        <f t="shared" si="5"/>
        <v>605</v>
      </c>
      <c r="C96" s="2">
        <f t="shared" si="4"/>
        <v>605</v>
      </c>
      <c r="D96" s="2">
        <v>1</v>
      </c>
      <c r="E96" s="2" t="s">
        <v>376</v>
      </c>
      <c r="F96" s="2" t="s">
        <v>385</v>
      </c>
      <c r="G96" s="2" t="s">
        <v>585</v>
      </c>
      <c r="H96" s="2" t="s">
        <v>586</v>
      </c>
      <c r="I96" s="10">
        <v>208</v>
      </c>
      <c r="J96" s="2" t="str">
        <f>VLOOKUP(I96,'NSCC Reject Reason Codes'!$A$3:$B$615,2,FALSE)</f>
        <v>Exchange Closed Indicator invalid</v>
      </c>
    </row>
    <row r="97" spans="1:10" s="4" customFormat="1" ht="24">
      <c r="A97" s="2" t="s">
        <v>587</v>
      </c>
      <c r="B97" s="2">
        <f t="shared" si="5"/>
        <v>606</v>
      </c>
      <c r="C97" s="2">
        <f t="shared" si="4"/>
        <v>606</v>
      </c>
      <c r="D97" s="2">
        <v>1</v>
      </c>
      <c r="E97" s="2" t="s">
        <v>376</v>
      </c>
      <c r="F97" s="2" t="s">
        <v>385</v>
      </c>
      <c r="G97" s="2" t="s">
        <v>455</v>
      </c>
      <c r="H97" s="2"/>
      <c r="I97" s="10">
        <v>349</v>
      </c>
      <c r="J97" s="2" t="str">
        <f>VLOOKUP(I97,'NSCC Reject Reason Codes'!$A$3:$B$615,2,FALSE)</f>
        <v>Dividend Payment Indicator invalid</v>
      </c>
    </row>
    <row r="98" spans="1:10" s="4" customFormat="1" ht="39" customHeight="1">
      <c r="A98" s="2" t="s">
        <v>588</v>
      </c>
      <c r="B98" s="2">
        <f t="shared" si="5"/>
        <v>607</v>
      </c>
      <c r="C98" s="2">
        <f t="shared" si="4"/>
        <v>607</v>
      </c>
      <c r="D98" s="2">
        <v>1</v>
      </c>
      <c r="E98" s="2" t="s">
        <v>376</v>
      </c>
      <c r="F98" s="2" t="s">
        <v>385</v>
      </c>
      <c r="G98" s="2" t="s">
        <v>589</v>
      </c>
      <c r="H98" s="2"/>
      <c r="I98" s="10">
        <v>209</v>
      </c>
      <c r="J98" s="2" t="str">
        <f>VLOOKUP(I98,'NSCC Reject Reason Codes'!$A$3:$B$615,2,FALSE)</f>
        <v>Dividend Calculation Type invalid</v>
      </c>
    </row>
    <row r="99" spans="1:10" s="4" customFormat="1" ht="48">
      <c r="A99" s="2" t="s">
        <v>590</v>
      </c>
      <c r="B99" s="2">
        <f t="shared" si="5"/>
        <v>608</v>
      </c>
      <c r="C99" s="2">
        <f t="shared" ref="C99:C126" si="6">$B99+$D99-1</f>
        <v>608</v>
      </c>
      <c r="D99" s="2">
        <v>1</v>
      </c>
      <c r="E99" s="2" t="s">
        <v>376</v>
      </c>
      <c r="F99" s="2" t="s">
        <v>385</v>
      </c>
      <c r="G99" s="2" t="s">
        <v>591</v>
      </c>
      <c r="H99" s="2" t="s">
        <v>592</v>
      </c>
      <c r="I99" s="10">
        <v>210</v>
      </c>
      <c r="J99" s="2" t="str">
        <f>VLOOKUP(I99,'NSCC Reject Reason Codes'!$A$3:$B$615,2,FALSE)</f>
        <v>Dividend Payable Type invalid</v>
      </c>
    </row>
    <row r="100" spans="1:10" s="4" customFormat="1" ht="48">
      <c r="A100" s="110" t="s">
        <v>593</v>
      </c>
      <c r="B100" s="2">
        <f t="shared" si="5"/>
        <v>609</v>
      </c>
      <c r="C100" s="2">
        <f t="shared" si="6"/>
        <v>609</v>
      </c>
      <c r="D100" s="2">
        <v>1</v>
      </c>
      <c r="E100" s="2" t="s">
        <v>376</v>
      </c>
      <c r="F100" s="2" t="s">
        <v>458</v>
      </c>
      <c r="G100" s="2" t="s">
        <v>594</v>
      </c>
      <c r="H100" s="2" t="s">
        <v>595</v>
      </c>
      <c r="I100" s="10">
        <v>211</v>
      </c>
      <c r="J100" s="2" t="str">
        <f>VLOOKUP(I100,'NSCC Reject Reason Codes'!$A$3:$B$615,2,FALSE)</f>
        <v>Inactive Fund Disposition Indicator missing/invalid</v>
      </c>
    </row>
    <row r="101" spans="1:10" s="4" customFormat="1" ht="36">
      <c r="A101" s="110" t="s">
        <v>596</v>
      </c>
      <c r="B101" s="2">
        <f t="shared" ref="B101:B102" si="7">$C100+1</f>
        <v>610</v>
      </c>
      <c r="C101" s="2">
        <f t="shared" si="6"/>
        <v>610</v>
      </c>
      <c r="D101" s="2">
        <v>1</v>
      </c>
      <c r="E101" s="2" t="s">
        <v>376</v>
      </c>
      <c r="F101" s="2" t="s">
        <v>375</v>
      </c>
      <c r="G101" s="2" t="s">
        <v>597</v>
      </c>
      <c r="H101" s="2" t="s">
        <v>598</v>
      </c>
      <c r="I101" s="10">
        <v>640</v>
      </c>
      <c r="J101" s="2" t="str">
        <f>VLOOKUP(I101,'NSCC Reject Reason Codes'!$A$3:$B$615,2,FALSE)</f>
        <v>Fund Tax Indicator missing/invalid</v>
      </c>
    </row>
    <row r="102" spans="1:10" s="4" customFormat="1" ht="48.75" thickBot="1">
      <c r="A102" s="2" t="s">
        <v>599</v>
      </c>
      <c r="B102" s="2">
        <f t="shared" si="7"/>
        <v>611</v>
      </c>
      <c r="C102" s="2">
        <f t="shared" si="6"/>
        <v>611</v>
      </c>
      <c r="D102" s="2">
        <v>1</v>
      </c>
      <c r="E102" s="2" t="s">
        <v>376</v>
      </c>
      <c r="F102" s="2" t="s">
        <v>385</v>
      </c>
      <c r="G102" s="2" t="s">
        <v>600</v>
      </c>
      <c r="H102" s="2" t="s">
        <v>601</v>
      </c>
      <c r="I102" s="10">
        <v>213</v>
      </c>
      <c r="J102" s="2" t="str">
        <f>VLOOKUP(I102,'NSCC Reject Reason Codes'!$A$3:$B$615,2,FALSE)</f>
        <v>Breakpoint Eligible invalid</v>
      </c>
    </row>
    <row r="103" spans="1:10" s="4" customFormat="1" ht="36.75" thickBot="1">
      <c r="A103" s="197" t="s">
        <v>602</v>
      </c>
      <c r="B103" s="2">
        <f t="shared" ref="B103:B134" si="8">$C102+1</f>
        <v>612</v>
      </c>
      <c r="C103" s="2">
        <f t="shared" si="6"/>
        <v>612</v>
      </c>
      <c r="D103" s="2">
        <v>1</v>
      </c>
      <c r="E103" s="2" t="s">
        <v>376</v>
      </c>
      <c r="F103" s="2" t="s">
        <v>385</v>
      </c>
      <c r="G103" s="2" t="s">
        <v>447</v>
      </c>
      <c r="H103" s="2"/>
      <c r="I103" s="10">
        <v>214</v>
      </c>
      <c r="J103" s="2" t="str">
        <f>VLOOKUP(I103,'NSCC Reject Reason Codes'!$A$3:$B$615,2,FALSE)</f>
        <v>LOI Eligible missing/invalid</v>
      </c>
    </row>
    <row r="104" spans="1:10" s="4" customFormat="1" ht="36">
      <c r="A104" s="2" t="s">
        <v>603</v>
      </c>
      <c r="B104" s="2">
        <f t="shared" si="8"/>
        <v>613</v>
      </c>
      <c r="C104" s="2">
        <f t="shared" si="6"/>
        <v>613</v>
      </c>
      <c r="D104" s="2">
        <v>1</v>
      </c>
      <c r="E104" s="2" t="s">
        <v>376</v>
      </c>
      <c r="F104" s="2" t="s">
        <v>385</v>
      </c>
      <c r="G104" s="2" t="s">
        <v>604</v>
      </c>
      <c r="H104" s="2" t="s">
        <v>605</v>
      </c>
      <c r="I104" s="10">
        <v>215</v>
      </c>
      <c r="J104" s="2" t="str">
        <f>VLOOKUP(I104,'NSCC Reject Reason Codes'!$A$3:$B$615,2,FALSE)</f>
        <v>ROA Eligible missing/invalid</v>
      </c>
    </row>
    <row r="105" spans="1:10" s="4" customFormat="1" ht="36">
      <c r="A105" s="2" t="s">
        <v>606</v>
      </c>
      <c r="B105" s="2">
        <f t="shared" si="8"/>
        <v>614</v>
      </c>
      <c r="C105" s="2">
        <f t="shared" si="6"/>
        <v>614</v>
      </c>
      <c r="D105" s="2">
        <v>1</v>
      </c>
      <c r="E105" s="2" t="s">
        <v>376</v>
      </c>
      <c r="F105" s="2" t="s">
        <v>385</v>
      </c>
      <c r="G105" s="2" t="s">
        <v>607</v>
      </c>
      <c r="H105" s="2" t="s">
        <v>608</v>
      </c>
      <c r="I105" s="10">
        <v>217</v>
      </c>
      <c r="J105" s="2" t="str">
        <f>VLOOKUP(I105,'NSCC Reject Reason Codes'!$A$3:$B$615,2,FALSE)</f>
        <v>Retroactive LOIs invalid</v>
      </c>
    </row>
    <row r="106" spans="1:10" s="4" customFormat="1" ht="168">
      <c r="A106" s="2" t="s">
        <v>609</v>
      </c>
      <c r="B106" s="2">
        <f t="shared" si="8"/>
        <v>615</v>
      </c>
      <c r="C106" s="2">
        <f t="shared" si="6"/>
        <v>616</v>
      </c>
      <c r="D106" s="2">
        <v>2</v>
      </c>
      <c r="E106" s="2" t="s">
        <v>376</v>
      </c>
      <c r="F106" s="2" t="s">
        <v>385</v>
      </c>
      <c r="G106" s="2" t="s">
        <v>610</v>
      </c>
      <c r="H106" s="2" t="s">
        <v>611</v>
      </c>
      <c r="I106" s="10">
        <v>218</v>
      </c>
      <c r="J106" s="2" t="str">
        <f>VLOOKUP(I106,'NSCC Reject Reason Codes'!$A$3:$B$615,2,FALSE)</f>
        <v>Retroactive LOI Period invalid</v>
      </c>
    </row>
    <row r="107" spans="1:10" s="4" customFormat="1" ht="48">
      <c r="A107" s="2" t="s">
        <v>612</v>
      </c>
      <c r="B107" s="2">
        <f t="shared" si="8"/>
        <v>617</v>
      </c>
      <c r="C107" s="2">
        <f t="shared" si="6"/>
        <v>617</v>
      </c>
      <c r="D107" s="2">
        <v>1</v>
      </c>
      <c r="E107" s="2" t="s">
        <v>376</v>
      </c>
      <c r="F107" s="2" t="s">
        <v>385</v>
      </c>
      <c r="G107" s="2" t="s">
        <v>613</v>
      </c>
      <c r="H107" s="2" t="s">
        <v>614</v>
      </c>
      <c r="I107" s="10">
        <v>219</v>
      </c>
      <c r="J107" s="2" t="str">
        <f>VLOOKUP(I107,'NSCC Reject Reason Codes'!$A$3:$B$615,2,FALSE)</f>
        <v>Link by Spouse invalid</v>
      </c>
    </row>
    <row r="108" spans="1:10" s="4" customFormat="1" ht="48">
      <c r="A108" s="2" t="s">
        <v>615</v>
      </c>
      <c r="B108" s="2">
        <f t="shared" si="8"/>
        <v>618</v>
      </c>
      <c r="C108" s="2">
        <f t="shared" si="6"/>
        <v>618</v>
      </c>
      <c r="D108" s="2">
        <v>1</v>
      </c>
      <c r="E108" s="2" t="s">
        <v>376</v>
      </c>
      <c r="F108" s="2" t="s">
        <v>385</v>
      </c>
      <c r="G108" s="2" t="s">
        <v>613</v>
      </c>
      <c r="H108" s="2" t="s">
        <v>614</v>
      </c>
      <c r="I108" s="10">
        <v>220</v>
      </c>
      <c r="J108" s="2" t="str">
        <f>VLOOKUP(I108,'NSCC Reject Reason Codes'!$A$3:$B$615,2,FALSE)</f>
        <v xml:space="preserve">Link by Civil Union invalid </v>
      </c>
    </row>
    <row r="109" spans="1:10" s="4" customFormat="1" ht="48">
      <c r="A109" s="2" t="s">
        <v>616</v>
      </c>
      <c r="B109" s="2">
        <f t="shared" si="8"/>
        <v>619</v>
      </c>
      <c r="C109" s="2">
        <f t="shared" si="6"/>
        <v>619</v>
      </c>
      <c r="D109" s="2">
        <v>1</v>
      </c>
      <c r="E109" s="2" t="s">
        <v>376</v>
      </c>
      <c r="F109" s="2" t="s">
        <v>385</v>
      </c>
      <c r="G109" s="2" t="s">
        <v>613</v>
      </c>
      <c r="H109" s="2" t="s">
        <v>614</v>
      </c>
      <c r="I109" s="10">
        <v>221</v>
      </c>
      <c r="J109" s="2" t="str">
        <f>VLOOKUP(I109,'NSCC Reject Reason Codes'!$A$3:$B$615,2,FALSE)</f>
        <v>Link by Domestic Partnership invalid</v>
      </c>
    </row>
    <row r="110" spans="1:10" s="4" customFormat="1" ht="48">
      <c r="A110" s="2" t="s">
        <v>617</v>
      </c>
      <c r="B110" s="2">
        <f t="shared" si="8"/>
        <v>620</v>
      </c>
      <c r="C110" s="2">
        <f t="shared" si="6"/>
        <v>620</v>
      </c>
      <c r="D110" s="2">
        <v>1</v>
      </c>
      <c r="E110" s="2" t="s">
        <v>376</v>
      </c>
      <c r="F110" s="2" t="s">
        <v>385</v>
      </c>
      <c r="G110" s="2" t="s">
        <v>613</v>
      </c>
      <c r="H110" s="2" t="s">
        <v>614</v>
      </c>
      <c r="I110" s="10">
        <v>222</v>
      </c>
      <c r="J110" s="2" t="str">
        <f>VLOOKUP(I110,'NSCC Reject Reason Codes'!$A$3:$B$615,2,FALSE)</f>
        <v xml:space="preserve">Link by Common Law Marriage invalid </v>
      </c>
    </row>
    <row r="111" spans="1:10" s="4" customFormat="1" ht="48">
      <c r="A111" s="2" t="s">
        <v>618</v>
      </c>
      <c r="B111" s="2">
        <f t="shared" si="8"/>
        <v>621</v>
      </c>
      <c r="C111" s="2">
        <f t="shared" si="6"/>
        <v>621</v>
      </c>
      <c r="D111" s="2">
        <v>1</v>
      </c>
      <c r="E111" s="2" t="s">
        <v>376</v>
      </c>
      <c r="F111" s="2" t="s">
        <v>385</v>
      </c>
      <c r="G111" s="2" t="s">
        <v>613</v>
      </c>
      <c r="H111" s="2" t="s">
        <v>614</v>
      </c>
      <c r="I111" s="10">
        <v>223</v>
      </c>
      <c r="J111" s="2" t="str">
        <f>VLOOKUP(I111,'NSCC Reject Reason Codes'!$A$3:$B$615,2,FALSE)</f>
        <v>Link by Parent invalid</v>
      </c>
    </row>
    <row r="112" spans="1:10" s="4" customFormat="1" ht="48">
      <c r="A112" s="2" t="s">
        <v>619</v>
      </c>
      <c r="B112" s="2">
        <f t="shared" si="8"/>
        <v>622</v>
      </c>
      <c r="C112" s="2">
        <f t="shared" si="6"/>
        <v>622</v>
      </c>
      <c r="D112" s="2">
        <v>1</v>
      </c>
      <c r="E112" s="2" t="s">
        <v>376</v>
      </c>
      <c r="F112" s="2" t="s">
        <v>385</v>
      </c>
      <c r="G112" s="2" t="s">
        <v>613</v>
      </c>
      <c r="H112" s="2" t="s">
        <v>614</v>
      </c>
      <c r="I112" s="10">
        <v>224</v>
      </c>
      <c r="J112" s="2" t="str">
        <f>VLOOKUP(I112,'NSCC Reject Reason Codes'!$A$3:$B$615,2,FALSE)</f>
        <v>Link by Step Parent invalid</v>
      </c>
    </row>
    <row r="113" spans="1:10" s="4" customFormat="1" ht="48">
      <c r="A113" s="2" t="s">
        <v>620</v>
      </c>
      <c r="B113" s="2">
        <f t="shared" si="8"/>
        <v>623</v>
      </c>
      <c r="C113" s="2">
        <f t="shared" si="6"/>
        <v>623</v>
      </c>
      <c r="D113" s="2">
        <v>1</v>
      </c>
      <c r="E113" s="2" t="s">
        <v>376</v>
      </c>
      <c r="F113" s="2" t="s">
        <v>385</v>
      </c>
      <c r="G113" s="2" t="s">
        <v>613</v>
      </c>
      <c r="H113" s="2" t="s">
        <v>614</v>
      </c>
      <c r="I113" s="10">
        <v>225</v>
      </c>
      <c r="J113" s="2" t="str">
        <f>VLOOKUP(I113,'NSCC Reject Reason Codes'!$A$3:$B$615,2,FALSE)</f>
        <v>Link by Legal Guardian invalid</v>
      </c>
    </row>
    <row r="114" spans="1:10" s="4" customFormat="1" ht="49.15" customHeight="1">
      <c r="A114" s="2" t="s">
        <v>621</v>
      </c>
      <c r="B114" s="2">
        <f t="shared" si="8"/>
        <v>624</v>
      </c>
      <c r="C114" s="2">
        <f t="shared" si="6"/>
        <v>624</v>
      </c>
      <c r="D114" s="2">
        <v>1</v>
      </c>
      <c r="E114" s="2" t="s">
        <v>376</v>
      </c>
      <c r="F114" s="2" t="s">
        <v>385</v>
      </c>
      <c r="G114" s="2" t="s">
        <v>613</v>
      </c>
      <c r="H114" s="2" t="s">
        <v>614</v>
      </c>
      <c r="I114" s="10">
        <v>226</v>
      </c>
      <c r="J114" s="2" t="str">
        <f>VLOOKUP(I114,'NSCC Reject Reason Codes'!$A$3:$B$615,2,FALSE)</f>
        <v>Link by Child invalid</v>
      </c>
    </row>
    <row r="115" spans="1:10" s="4" customFormat="1" ht="60">
      <c r="A115" s="2" t="s">
        <v>622</v>
      </c>
      <c r="B115" s="2">
        <f t="shared" si="8"/>
        <v>625</v>
      </c>
      <c r="C115" s="2">
        <f t="shared" si="6"/>
        <v>626</v>
      </c>
      <c r="D115" s="2">
        <v>2</v>
      </c>
      <c r="E115" s="2" t="s">
        <v>374</v>
      </c>
      <c r="F115" s="2" t="s">
        <v>458</v>
      </c>
      <c r="G115" s="2" t="s">
        <v>623</v>
      </c>
      <c r="H115" s="2" t="s">
        <v>624</v>
      </c>
      <c r="I115" s="10">
        <v>227</v>
      </c>
      <c r="J115" s="2" t="str">
        <f>VLOOKUP(I115,'NSCC Reject Reason Codes'!$A$3:$B$615,2,FALSE)</f>
        <v>Child Maturation Age invalid</v>
      </c>
    </row>
    <row r="116" spans="1:10" s="4" customFormat="1" ht="24">
      <c r="A116" s="2" t="s">
        <v>625</v>
      </c>
      <c r="B116" s="2">
        <f t="shared" si="8"/>
        <v>627</v>
      </c>
      <c r="C116" s="2">
        <f t="shared" si="6"/>
        <v>776</v>
      </c>
      <c r="D116" s="2">
        <v>150</v>
      </c>
      <c r="E116" s="2" t="s">
        <v>376</v>
      </c>
      <c r="F116" s="2" t="s">
        <v>385</v>
      </c>
      <c r="G116" s="2" t="s">
        <v>626</v>
      </c>
      <c r="H116" s="2" t="s">
        <v>627</v>
      </c>
      <c r="I116" s="10">
        <v>334</v>
      </c>
      <c r="J116" s="2" t="str">
        <f>VLOOKUP(I116,'NSCC Reject Reason Codes'!$A$3:$B$615,2,FALSE)</f>
        <v>Countries Where Fund is Registered missing/invalid</v>
      </c>
    </row>
    <row r="117" spans="1:10" s="4" customFormat="1" ht="172.5" customHeight="1">
      <c r="A117" s="2" t="s">
        <v>628</v>
      </c>
      <c r="B117" s="2">
        <f t="shared" si="8"/>
        <v>777</v>
      </c>
      <c r="C117" s="2">
        <f t="shared" si="6"/>
        <v>779</v>
      </c>
      <c r="D117" s="2">
        <v>3</v>
      </c>
      <c r="E117" s="2" t="s">
        <v>376</v>
      </c>
      <c r="F117" s="2" t="s">
        <v>385</v>
      </c>
      <c r="G117" s="2" t="s">
        <v>629</v>
      </c>
      <c r="H117" s="2" t="s">
        <v>630</v>
      </c>
      <c r="I117" s="10">
        <v>352</v>
      </c>
      <c r="J117" s="2" t="str">
        <f>VLOOKUP(I117,'NSCC Reject Reason Codes'!$A$3:$B$615,2,FALSE)</f>
        <v>Domiciled invalid</v>
      </c>
    </row>
    <row r="118" spans="1:10" s="4" customFormat="1" ht="39" customHeight="1">
      <c r="A118" s="2" t="s">
        <v>631</v>
      </c>
      <c r="B118" s="2">
        <f t="shared" si="8"/>
        <v>780</v>
      </c>
      <c r="C118" s="2">
        <f t="shared" si="6"/>
        <v>780</v>
      </c>
      <c r="D118" s="2">
        <v>1</v>
      </c>
      <c r="E118" s="2" t="s">
        <v>376</v>
      </c>
      <c r="F118" s="2" t="s">
        <v>385</v>
      </c>
      <c r="G118" s="2" t="s">
        <v>455</v>
      </c>
      <c r="H118" s="79" t="s">
        <v>632</v>
      </c>
      <c r="I118" s="10">
        <v>353</v>
      </c>
      <c r="J118" s="2" t="str">
        <f>VLOOKUP(I118,'NSCC Reject Reason Codes'!$A$3:$B$615,2,FALSE)</f>
        <v>Exchange Listing invalid</v>
      </c>
    </row>
    <row r="119" spans="1:10" s="4" customFormat="1" ht="156">
      <c r="A119" s="2" t="s">
        <v>633</v>
      </c>
      <c r="B119" s="2">
        <f t="shared" si="8"/>
        <v>781</v>
      </c>
      <c r="C119" s="2">
        <f t="shared" si="6"/>
        <v>782</v>
      </c>
      <c r="D119" s="2">
        <v>2</v>
      </c>
      <c r="E119" s="2" t="s">
        <v>376</v>
      </c>
      <c r="F119" s="2" t="s">
        <v>385</v>
      </c>
      <c r="G119" s="2" t="s">
        <v>634</v>
      </c>
      <c r="H119" s="79" t="s">
        <v>635</v>
      </c>
      <c r="I119" s="10">
        <v>354</v>
      </c>
      <c r="J119" s="2" t="str">
        <f>VLOOKUP(I119,'NSCC Reject Reason Codes'!$A$3:$B$615,2,FALSE)</f>
        <v xml:space="preserve">Exchange Name invalid </v>
      </c>
    </row>
    <row r="120" spans="1:10" s="4" customFormat="1" ht="24.75" customHeight="1">
      <c r="A120" s="2" t="s">
        <v>636</v>
      </c>
      <c r="B120" s="2">
        <f t="shared" si="8"/>
        <v>783</v>
      </c>
      <c r="C120" s="2">
        <f t="shared" si="6"/>
        <v>790</v>
      </c>
      <c r="D120" s="2">
        <v>8</v>
      </c>
      <c r="E120" s="2" t="s">
        <v>374</v>
      </c>
      <c r="F120" s="2" t="s">
        <v>385</v>
      </c>
      <c r="G120" s="2" t="s">
        <v>450</v>
      </c>
      <c r="H120" s="79" t="s">
        <v>637</v>
      </c>
      <c r="I120" s="10">
        <v>355</v>
      </c>
      <c r="J120" s="2" t="str">
        <f>VLOOKUP(I120,'NSCC Reject Reason Codes'!$A$3:$B$615,2,FALSE)</f>
        <v>Inception Date invalid</v>
      </c>
    </row>
    <row r="121" spans="1:10" s="4" customFormat="1" ht="60">
      <c r="A121" s="2" t="s">
        <v>638</v>
      </c>
      <c r="B121" s="2">
        <f t="shared" si="8"/>
        <v>791</v>
      </c>
      <c r="C121" s="2">
        <f t="shared" si="6"/>
        <v>798</v>
      </c>
      <c r="D121" s="2">
        <v>8</v>
      </c>
      <c r="E121" s="2" t="s">
        <v>374</v>
      </c>
      <c r="F121" s="2" t="s">
        <v>375</v>
      </c>
      <c r="G121" s="2" t="s">
        <v>639</v>
      </c>
      <c r="H121" s="2" t="s">
        <v>640</v>
      </c>
      <c r="I121" s="10">
        <v>430</v>
      </c>
      <c r="J121" s="2" t="str">
        <f>VLOOKUP(I121,'NSCC Reject Reason Codes'!$A$3:$B$615,2,FALSE)</f>
        <v>Security General Profile Last Updated missing/invalid</v>
      </c>
    </row>
    <row r="122" spans="1:10" s="4" customFormat="1" ht="24">
      <c r="A122" s="2" t="s">
        <v>641</v>
      </c>
      <c r="B122" s="2">
        <f t="shared" si="8"/>
        <v>799</v>
      </c>
      <c r="C122" s="2">
        <f t="shared" si="6"/>
        <v>806</v>
      </c>
      <c r="D122" s="2">
        <v>8</v>
      </c>
      <c r="E122" s="2" t="s">
        <v>374</v>
      </c>
      <c r="F122" s="2" t="s">
        <v>385</v>
      </c>
      <c r="G122" s="2" t="s">
        <v>450</v>
      </c>
      <c r="H122" s="2" t="s">
        <v>642</v>
      </c>
      <c r="I122" s="10">
        <v>431</v>
      </c>
      <c r="J122" s="2" t="str">
        <f>VLOOKUP(I122,'NSCC Reject Reason Codes'!$A$3:$B$615,2,FALSE)</f>
        <v>Date of Last Offering Memorandum invalid</v>
      </c>
    </row>
    <row r="123" spans="1:10" s="4" customFormat="1" ht="96">
      <c r="A123" s="2" t="s">
        <v>643</v>
      </c>
      <c r="B123" s="2">
        <f t="shared" si="8"/>
        <v>807</v>
      </c>
      <c r="C123" s="2">
        <f t="shared" si="6"/>
        <v>808</v>
      </c>
      <c r="D123" s="2">
        <v>2</v>
      </c>
      <c r="E123" s="2" t="s">
        <v>376</v>
      </c>
      <c r="F123" s="2" t="s">
        <v>385</v>
      </c>
      <c r="G123" s="2" t="s">
        <v>644</v>
      </c>
      <c r="H123" s="2" t="s">
        <v>645</v>
      </c>
      <c r="I123" s="10">
        <v>432</v>
      </c>
      <c r="J123" s="2" t="str">
        <f>VLOOKUP(I123,'NSCC Reject Reason Codes'!$A$3:$B$615,2,FALSE)</f>
        <v>Exchange Frequency invalid</v>
      </c>
    </row>
    <row r="124" spans="1:10" s="4" customFormat="1" ht="96">
      <c r="A124" s="2" t="s">
        <v>646</v>
      </c>
      <c r="B124" s="2">
        <f t="shared" si="8"/>
        <v>809</v>
      </c>
      <c r="C124" s="2">
        <f t="shared" si="6"/>
        <v>810</v>
      </c>
      <c r="D124" s="2">
        <v>2</v>
      </c>
      <c r="E124" s="2" t="s">
        <v>376</v>
      </c>
      <c r="F124" s="2" t="s">
        <v>375</v>
      </c>
      <c r="G124" s="2" t="s">
        <v>644</v>
      </c>
      <c r="H124" s="2" t="s">
        <v>647</v>
      </c>
      <c r="I124" s="10">
        <v>433</v>
      </c>
      <c r="J124" s="2" t="str">
        <f>VLOOKUP(I124,'NSCC Reject Reason Codes'!$A$3:$B$615,2,FALSE)</f>
        <v>Transfer Frequency missing/invalid</v>
      </c>
    </row>
    <row r="125" spans="1:10" s="4" customFormat="1" ht="96">
      <c r="A125" s="2" t="s">
        <v>648</v>
      </c>
      <c r="B125" s="2">
        <f t="shared" si="8"/>
        <v>811</v>
      </c>
      <c r="C125" s="2">
        <f t="shared" si="6"/>
        <v>812</v>
      </c>
      <c r="D125" s="2">
        <v>2</v>
      </c>
      <c r="E125" s="2" t="s">
        <v>376</v>
      </c>
      <c r="F125" s="2" t="s">
        <v>385</v>
      </c>
      <c r="G125" s="2" t="s">
        <v>644</v>
      </c>
      <c r="H125" s="2" t="s">
        <v>649</v>
      </c>
      <c r="I125" s="10">
        <v>434</v>
      </c>
      <c r="J125" s="2" t="str">
        <f>VLOOKUP(I125,'NSCC Reject Reason Codes'!$A$3:$B$615,2,FALSE)</f>
        <v>Purchase Frequency invalid</v>
      </c>
    </row>
    <row r="126" spans="1:10" s="4" customFormat="1" ht="96">
      <c r="A126" s="2" t="s">
        <v>650</v>
      </c>
      <c r="B126" s="2">
        <f t="shared" si="8"/>
        <v>813</v>
      </c>
      <c r="C126" s="2">
        <f t="shared" si="6"/>
        <v>814</v>
      </c>
      <c r="D126" s="2">
        <v>2</v>
      </c>
      <c r="E126" s="2" t="s">
        <v>376</v>
      </c>
      <c r="F126" s="2" t="s">
        <v>385</v>
      </c>
      <c r="G126" s="2" t="s">
        <v>644</v>
      </c>
      <c r="H126" s="2" t="s">
        <v>651</v>
      </c>
      <c r="I126" s="10">
        <v>435</v>
      </c>
      <c r="J126" s="2" t="str">
        <f>VLOOKUP(I126,'NSCC Reject Reason Codes'!$A$3:$B$615,2,FALSE)</f>
        <v>Redemption/Tender Frequency invalid</v>
      </c>
    </row>
    <row r="127" spans="1:10" s="4" customFormat="1" ht="60">
      <c r="A127" s="2" t="s">
        <v>652</v>
      </c>
      <c r="B127" s="2">
        <f t="shared" si="8"/>
        <v>815</v>
      </c>
      <c r="C127" s="2">
        <f>+$B127+$D127-1</f>
        <v>1002</v>
      </c>
      <c r="D127" s="2">
        <v>188</v>
      </c>
      <c r="E127" s="2" t="s">
        <v>376</v>
      </c>
      <c r="F127" s="2" t="s">
        <v>385</v>
      </c>
      <c r="G127" s="2"/>
      <c r="H127" s="2" t="s">
        <v>653</v>
      </c>
      <c r="I127" s="10">
        <v>436</v>
      </c>
      <c r="J127" s="2" t="str">
        <f>VLOOKUP(I127,'NSCC Reject Reason Codes'!$A$3:$B$615,2,FALSE)</f>
        <v>Blue Sky State invalid</v>
      </c>
    </row>
    <row r="128" spans="1:10" s="4" customFormat="1" ht="24">
      <c r="A128" s="2" t="s">
        <v>654</v>
      </c>
      <c r="B128" s="2">
        <f t="shared" si="8"/>
        <v>1003</v>
      </c>
      <c r="C128" s="2">
        <f>+$B128+$D128-1</f>
        <v>1003</v>
      </c>
      <c r="D128" s="2">
        <v>1</v>
      </c>
      <c r="E128" s="2" t="s">
        <v>376</v>
      </c>
      <c r="F128" s="2" t="s">
        <v>385</v>
      </c>
      <c r="G128" s="2" t="s">
        <v>455</v>
      </c>
      <c r="H128" s="2" t="s">
        <v>655</v>
      </c>
      <c r="I128" s="10">
        <v>503</v>
      </c>
      <c r="J128" s="2" t="str">
        <f>VLOOKUP(I128,'NSCC Reject Reason Codes'!$A$3:$B$615,2,FALSE)</f>
        <v>Fair Market Value Indicator invalid</v>
      </c>
    </row>
    <row r="129" spans="1:10" s="4" customFormat="1" ht="24">
      <c r="A129" s="2" t="s">
        <v>656</v>
      </c>
      <c r="B129" s="2">
        <f t="shared" si="8"/>
        <v>1004</v>
      </c>
      <c r="C129" s="2">
        <f>+$B129+$D129-1</f>
        <v>1007</v>
      </c>
      <c r="D129" s="2">
        <v>4</v>
      </c>
      <c r="E129" s="2" t="s">
        <v>374</v>
      </c>
      <c r="F129" s="2" t="s">
        <v>385</v>
      </c>
      <c r="G129" s="2" t="s">
        <v>657</v>
      </c>
      <c r="H129" s="2" t="s">
        <v>658</v>
      </c>
      <c r="I129" s="10">
        <v>504</v>
      </c>
      <c r="J129" s="2" t="str">
        <f>VLOOKUP(I129,'NSCC Reject Reason Codes'!$A$3:$B$615,2,FALSE)</f>
        <v>Fiscal Year End invalid</v>
      </c>
    </row>
    <row r="130" spans="1:10" s="4" customFormat="1" ht="48">
      <c r="A130" s="2" t="s">
        <v>659</v>
      </c>
      <c r="B130" s="2">
        <f t="shared" si="8"/>
        <v>1008</v>
      </c>
      <c r="C130" s="2">
        <f t="shared" ref="C130:C167" si="9">$B130+$D130-1</f>
        <v>1023</v>
      </c>
      <c r="D130" s="2">
        <v>16</v>
      </c>
      <c r="E130" s="2" t="s">
        <v>374</v>
      </c>
      <c r="F130" s="2" t="s">
        <v>458</v>
      </c>
      <c r="G130" s="55" t="s">
        <v>660</v>
      </c>
      <c r="H130" s="2" t="s">
        <v>661</v>
      </c>
      <c r="I130" s="10">
        <v>202</v>
      </c>
      <c r="J130" s="2" t="str">
        <f>VLOOKUP(I130,'NSCC Reject Reason Codes'!$A$3:$B$615,2,FALSE)</f>
        <v>Breakpoint Lower Limit missing/invalid</v>
      </c>
    </row>
    <row r="131" spans="1:10" s="4" customFormat="1" ht="36">
      <c r="A131" s="2" t="s">
        <v>662</v>
      </c>
      <c r="B131" s="2">
        <f t="shared" si="8"/>
        <v>1024</v>
      </c>
      <c r="C131" s="2">
        <f t="shared" si="9"/>
        <v>1039</v>
      </c>
      <c r="D131" s="2">
        <v>16</v>
      </c>
      <c r="E131" s="2" t="s">
        <v>374</v>
      </c>
      <c r="F131" s="2" t="s">
        <v>458</v>
      </c>
      <c r="G131" s="55" t="s">
        <v>660</v>
      </c>
      <c r="H131" s="2" t="s">
        <v>663</v>
      </c>
      <c r="I131" s="10">
        <v>203</v>
      </c>
      <c r="J131" s="2" t="str">
        <f>VLOOKUP(I131,'NSCC Reject Reason Codes'!$A$3:$B$615,2,FALSE)</f>
        <v xml:space="preserve">Breakpoint Upper Limit missing/invalid   </v>
      </c>
    </row>
    <row r="132" spans="1:10" s="4" customFormat="1" ht="36">
      <c r="A132" s="2" t="s">
        <v>664</v>
      </c>
      <c r="B132" s="2">
        <f t="shared" si="8"/>
        <v>1040</v>
      </c>
      <c r="C132" s="2">
        <f t="shared" si="9"/>
        <v>1045</v>
      </c>
      <c r="D132" s="2">
        <v>6</v>
      </c>
      <c r="E132" s="2" t="s">
        <v>374</v>
      </c>
      <c r="F132" s="2" t="s">
        <v>385</v>
      </c>
      <c r="G132" s="2" t="s">
        <v>525</v>
      </c>
      <c r="H132" s="2" t="s">
        <v>538</v>
      </c>
      <c r="I132" s="10">
        <v>204</v>
      </c>
      <c r="J132" s="2" t="str">
        <f>VLOOKUP(I132,'NSCC Reject Reason Codes'!$A$3:$B$615,2,FALSE)</f>
        <v>Percent of POP missing/invalid</v>
      </c>
    </row>
    <row r="133" spans="1:10" s="4" customFormat="1" ht="60">
      <c r="A133" s="2" t="s">
        <v>665</v>
      </c>
      <c r="B133" s="2">
        <f t="shared" si="8"/>
        <v>1046</v>
      </c>
      <c r="C133" s="2">
        <f t="shared" si="9"/>
        <v>1051</v>
      </c>
      <c r="D133" s="2">
        <v>6</v>
      </c>
      <c r="E133" s="2" t="s">
        <v>374</v>
      </c>
      <c r="F133" s="2" t="s">
        <v>458</v>
      </c>
      <c r="G133" s="2" t="s">
        <v>666</v>
      </c>
      <c r="H133" s="2" t="s">
        <v>541</v>
      </c>
      <c r="I133" s="10">
        <v>42</v>
      </c>
      <c r="J133" s="2" t="str">
        <f>VLOOKUP(I133,'NSCC Reject Reason Codes'!$A$3:$B$615,2,FALSE)</f>
        <v>Commission/Placement Fee Percentage missing/invalid</v>
      </c>
    </row>
    <row r="134" spans="1:10" s="4" customFormat="1" ht="36">
      <c r="A134" s="2" t="s">
        <v>667</v>
      </c>
      <c r="B134" s="2">
        <f t="shared" si="8"/>
        <v>1052</v>
      </c>
      <c r="C134" s="2">
        <f t="shared" si="9"/>
        <v>1067</v>
      </c>
      <c r="D134" s="2">
        <v>16</v>
      </c>
      <c r="E134" s="2" t="s">
        <v>374</v>
      </c>
      <c r="F134" s="2" t="s">
        <v>458</v>
      </c>
      <c r="G134" s="55" t="s">
        <v>668</v>
      </c>
      <c r="H134" s="2" t="s">
        <v>669</v>
      </c>
      <c r="I134" s="10">
        <v>202</v>
      </c>
      <c r="J134" s="2" t="str">
        <f>VLOOKUP(I134,'NSCC Reject Reason Codes'!$A$3:$B$615,2,FALSE)</f>
        <v>Breakpoint Lower Limit missing/invalid</v>
      </c>
    </row>
    <row r="135" spans="1:10" s="4" customFormat="1" ht="36">
      <c r="A135" s="2" t="s">
        <v>670</v>
      </c>
      <c r="B135" s="2">
        <f t="shared" ref="B135:B167" si="10">$C134+1</f>
        <v>1068</v>
      </c>
      <c r="C135" s="2">
        <f t="shared" si="9"/>
        <v>1083</v>
      </c>
      <c r="D135" s="2">
        <v>16</v>
      </c>
      <c r="E135" s="2" t="s">
        <v>374</v>
      </c>
      <c r="F135" s="2" t="s">
        <v>458</v>
      </c>
      <c r="G135" s="55" t="s">
        <v>668</v>
      </c>
      <c r="H135" s="2" t="s">
        <v>663</v>
      </c>
      <c r="I135" s="10">
        <v>203</v>
      </c>
      <c r="J135" s="2" t="str">
        <f>VLOOKUP(I135,'NSCC Reject Reason Codes'!$A$3:$B$615,2,FALSE)</f>
        <v xml:space="preserve">Breakpoint Upper Limit missing/invalid   </v>
      </c>
    </row>
    <row r="136" spans="1:10" s="4" customFormat="1" ht="36">
      <c r="A136" s="2" t="s">
        <v>671</v>
      </c>
      <c r="B136" s="2">
        <f t="shared" si="10"/>
        <v>1084</v>
      </c>
      <c r="C136" s="2">
        <f t="shared" si="9"/>
        <v>1089</v>
      </c>
      <c r="D136" s="2">
        <v>6</v>
      </c>
      <c r="E136" s="2" t="s">
        <v>374</v>
      </c>
      <c r="F136" s="2" t="s">
        <v>385</v>
      </c>
      <c r="G136" s="2" t="s">
        <v>525</v>
      </c>
      <c r="H136" s="2" t="s">
        <v>538</v>
      </c>
      <c r="I136" s="10">
        <v>204</v>
      </c>
      <c r="J136" s="2" t="str">
        <f>VLOOKUP(I136,'NSCC Reject Reason Codes'!$A$3:$B$615,2,FALSE)</f>
        <v>Percent of POP missing/invalid</v>
      </c>
    </row>
    <row r="137" spans="1:10" s="4" customFormat="1" ht="60">
      <c r="A137" s="2" t="s">
        <v>672</v>
      </c>
      <c r="B137" s="2">
        <f t="shared" si="10"/>
        <v>1090</v>
      </c>
      <c r="C137" s="2">
        <f t="shared" si="9"/>
        <v>1095</v>
      </c>
      <c r="D137" s="2">
        <v>6</v>
      </c>
      <c r="E137" s="2" t="s">
        <v>374</v>
      </c>
      <c r="F137" s="2" t="s">
        <v>458</v>
      </c>
      <c r="G137" s="2" t="s">
        <v>673</v>
      </c>
      <c r="H137" s="2" t="s">
        <v>541</v>
      </c>
      <c r="I137" s="10">
        <v>42</v>
      </c>
      <c r="J137" s="2" t="str">
        <f>VLOOKUP(I137,'NSCC Reject Reason Codes'!$A$3:$B$615,2,FALSE)</f>
        <v>Commission/Placement Fee Percentage missing/invalid</v>
      </c>
    </row>
    <row r="138" spans="1:10" s="4" customFormat="1" ht="36">
      <c r="A138" s="2" t="s">
        <v>674</v>
      </c>
      <c r="B138" s="2">
        <f t="shared" si="10"/>
        <v>1096</v>
      </c>
      <c r="C138" s="2">
        <f t="shared" si="9"/>
        <v>1111</v>
      </c>
      <c r="D138" s="2">
        <v>16</v>
      </c>
      <c r="E138" s="2" t="s">
        <v>374</v>
      </c>
      <c r="F138" s="2" t="s">
        <v>458</v>
      </c>
      <c r="G138" s="55" t="s">
        <v>675</v>
      </c>
      <c r="H138" s="2" t="s">
        <v>669</v>
      </c>
      <c r="I138" s="10">
        <v>202</v>
      </c>
      <c r="J138" s="2" t="str">
        <f>VLOOKUP(I138,'NSCC Reject Reason Codes'!$A$3:$B$615,2,FALSE)</f>
        <v>Breakpoint Lower Limit missing/invalid</v>
      </c>
    </row>
    <row r="139" spans="1:10" s="4" customFormat="1" ht="36">
      <c r="A139" s="2" t="s">
        <v>676</v>
      </c>
      <c r="B139" s="2">
        <f t="shared" si="10"/>
        <v>1112</v>
      </c>
      <c r="C139" s="2">
        <f t="shared" si="9"/>
        <v>1127</v>
      </c>
      <c r="D139" s="2">
        <v>16</v>
      </c>
      <c r="E139" s="2" t="s">
        <v>374</v>
      </c>
      <c r="F139" s="2" t="s">
        <v>458</v>
      </c>
      <c r="G139" s="55" t="s">
        <v>675</v>
      </c>
      <c r="H139" s="2" t="s">
        <v>663</v>
      </c>
      <c r="I139" s="10">
        <v>203</v>
      </c>
      <c r="J139" s="2" t="str">
        <f>VLOOKUP(I139,'NSCC Reject Reason Codes'!$A$3:$B$615,2,FALSE)</f>
        <v xml:space="preserve">Breakpoint Upper Limit missing/invalid   </v>
      </c>
    </row>
    <row r="140" spans="1:10" s="4" customFormat="1" ht="36">
      <c r="A140" s="2" t="s">
        <v>677</v>
      </c>
      <c r="B140" s="2">
        <f t="shared" si="10"/>
        <v>1128</v>
      </c>
      <c r="C140" s="2">
        <f t="shared" si="9"/>
        <v>1133</v>
      </c>
      <c r="D140" s="2">
        <v>6</v>
      </c>
      <c r="E140" s="2" t="s">
        <v>374</v>
      </c>
      <c r="F140" s="2" t="s">
        <v>385</v>
      </c>
      <c r="G140" s="2" t="s">
        <v>525</v>
      </c>
      <c r="H140" s="2" t="s">
        <v>538</v>
      </c>
      <c r="I140" s="10">
        <v>204</v>
      </c>
      <c r="J140" s="2" t="str">
        <f>VLOOKUP(I140,'NSCC Reject Reason Codes'!$A$3:$B$615,2,FALSE)</f>
        <v>Percent of POP missing/invalid</v>
      </c>
    </row>
    <row r="141" spans="1:10" s="4" customFormat="1" ht="60">
      <c r="A141" s="2" t="s">
        <v>678</v>
      </c>
      <c r="B141" s="2">
        <f t="shared" si="10"/>
        <v>1134</v>
      </c>
      <c r="C141" s="2">
        <f t="shared" si="9"/>
        <v>1139</v>
      </c>
      <c r="D141" s="2">
        <v>6</v>
      </c>
      <c r="E141" s="2" t="s">
        <v>374</v>
      </c>
      <c r="F141" s="2" t="s">
        <v>458</v>
      </c>
      <c r="G141" s="2" t="s">
        <v>679</v>
      </c>
      <c r="H141" s="2" t="s">
        <v>541</v>
      </c>
      <c r="I141" s="10">
        <v>42</v>
      </c>
      <c r="J141" s="2" t="str">
        <f>VLOOKUP(I141,'NSCC Reject Reason Codes'!$A$3:$B$615,2,FALSE)</f>
        <v>Commission/Placement Fee Percentage missing/invalid</v>
      </c>
    </row>
    <row r="142" spans="1:10" s="4" customFormat="1" ht="36">
      <c r="A142" s="2" t="s">
        <v>680</v>
      </c>
      <c r="B142" s="2">
        <f t="shared" si="10"/>
        <v>1140</v>
      </c>
      <c r="C142" s="2">
        <f t="shared" si="9"/>
        <v>1155</v>
      </c>
      <c r="D142" s="2">
        <v>16</v>
      </c>
      <c r="E142" s="2" t="s">
        <v>374</v>
      </c>
      <c r="F142" s="2" t="s">
        <v>458</v>
      </c>
      <c r="G142" s="55" t="s">
        <v>681</v>
      </c>
      <c r="H142" s="2" t="s">
        <v>669</v>
      </c>
      <c r="I142" s="10">
        <v>202</v>
      </c>
      <c r="J142" s="2" t="str">
        <f>VLOOKUP(I142,'NSCC Reject Reason Codes'!$A$3:$B$615,2,FALSE)</f>
        <v>Breakpoint Lower Limit missing/invalid</v>
      </c>
    </row>
    <row r="143" spans="1:10" s="4" customFormat="1" ht="36">
      <c r="A143" s="2" t="s">
        <v>682</v>
      </c>
      <c r="B143" s="2">
        <f t="shared" si="10"/>
        <v>1156</v>
      </c>
      <c r="C143" s="2">
        <f t="shared" si="9"/>
        <v>1171</v>
      </c>
      <c r="D143" s="2">
        <v>16</v>
      </c>
      <c r="E143" s="2" t="s">
        <v>374</v>
      </c>
      <c r="F143" s="2" t="s">
        <v>458</v>
      </c>
      <c r="G143" s="55" t="s">
        <v>681</v>
      </c>
      <c r="H143" s="2" t="s">
        <v>663</v>
      </c>
      <c r="I143" s="10">
        <v>203</v>
      </c>
      <c r="J143" s="2" t="str">
        <f>VLOOKUP(I143,'NSCC Reject Reason Codes'!$A$3:$B$615,2,FALSE)</f>
        <v xml:space="preserve">Breakpoint Upper Limit missing/invalid   </v>
      </c>
    </row>
    <row r="144" spans="1:10" s="4" customFormat="1" ht="36">
      <c r="A144" s="2" t="s">
        <v>683</v>
      </c>
      <c r="B144" s="2">
        <f t="shared" si="10"/>
        <v>1172</v>
      </c>
      <c r="C144" s="2">
        <f t="shared" si="9"/>
        <v>1177</v>
      </c>
      <c r="D144" s="2">
        <v>6</v>
      </c>
      <c r="E144" s="2" t="s">
        <v>374</v>
      </c>
      <c r="F144" s="2" t="s">
        <v>385</v>
      </c>
      <c r="G144" s="2" t="s">
        <v>525</v>
      </c>
      <c r="H144" s="2" t="s">
        <v>538</v>
      </c>
      <c r="I144" s="10">
        <v>204</v>
      </c>
      <c r="J144" s="2" t="str">
        <f>VLOOKUP(I144,'NSCC Reject Reason Codes'!$A$3:$B$615,2,FALSE)</f>
        <v>Percent of POP missing/invalid</v>
      </c>
    </row>
    <row r="145" spans="1:10" s="4" customFormat="1" ht="38.25" customHeight="1">
      <c r="A145" s="2" t="s">
        <v>684</v>
      </c>
      <c r="B145" s="2">
        <f t="shared" si="10"/>
        <v>1178</v>
      </c>
      <c r="C145" s="2">
        <f t="shared" si="9"/>
        <v>1183</v>
      </c>
      <c r="D145" s="2">
        <v>6</v>
      </c>
      <c r="E145" s="2" t="s">
        <v>374</v>
      </c>
      <c r="F145" s="2" t="s">
        <v>458</v>
      </c>
      <c r="G145" s="2" t="s">
        <v>685</v>
      </c>
      <c r="H145" s="2" t="s">
        <v>541</v>
      </c>
      <c r="I145" s="10">
        <v>42</v>
      </c>
      <c r="J145" s="2" t="str">
        <f>VLOOKUP(I145,'NSCC Reject Reason Codes'!$A$3:$B$615,2,FALSE)</f>
        <v>Commission/Placement Fee Percentage missing/invalid</v>
      </c>
    </row>
    <row r="146" spans="1:10" s="4" customFormat="1" ht="36">
      <c r="A146" s="2" t="s">
        <v>686</v>
      </c>
      <c r="B146" s="2">
        <f t="shared" si="10"/>
        <v>1184</v>
      </c>
      <c r="C146" s="2">
        <f t="shared" si="9"/>
        <v>1199</v>
      </c>
      <c r="D146" s="2">
        <v>16</v>
      </c>
      <c r="E146" s="2" t="s">
        <v>374</v>
      </c>
      <c r="F146" s="2" t="s">
        <v>458</v>
      </c>
      <c r="G146" s="55" t="s">
        <v>687</v>
      </c>
      <c r="H146" s="2" t="s">
        <v>669</v>
      </c>
      <c r="I146" s="10">
        <v>202</v>
      </c>
      <c r="J146" s="2" t="str">
        <f>VLOOKUP(I146,'NSCC Reject Reason Codes'!$A$3:$B$615,2,FALSE)</f>
        <v>Breakpoint Lower Limit missing/invalid</v>
      </c>
    </row>
    <row r="147" spans="1:10" s="4" customFormat="1" ht="36">
      <c r="A147" s="2" t="s">
        <v>688</v>
      </c>
      <c r="B147" s="2">
        <f t="shared" si="10"/>
        <v>1200</v>
      </c>
      <c r="C147" s="2">
        <f t="shared" si="9"/>
        <v>1215</v>
      </c>
      <c r="D147" s="2">
        <v>16</v>
      </c>
      <c r="E147" s="2" t="s">
        <v>374</v>
      </c>
      <c r="F147" s="2" t="s">
        <v>458</v>
      </c>
      <c r="G147" s="55" t="s">
        <v>687</v>
      </c>
      <c r="H147" s="2" t="s">
        <v>663</v>
      </c>
      <c r="I147" s="10">
        <v>203</v>
      </c>
      <c r="J147" s="2" t="str">
        <f>VLOOKUP(I147,'NSCC Reject Reason Codes'!$A$3:$B$615,2,FALSE)</f>
        <v xml:space="preserve">Breakpoint Upper Limit missing/invalid   </v>
      </c>
    </row>
    <row r="148" spans="1:10" s="4" customFormat="1" ht="36">
      <c r="A148" s="2" t="s">
        <v>689</v>
      </c>
      <c r="B148" s="2">
        <f t="shared" si="10"/>
        <v>1216</v>
      </c>
      <c r="C148" s="2">
        <f t="shared" si="9"/>
        <v>1221</v>
      </c>
      <c r="D148" s="2">
        <v>6</v>
      </c>
      <c r="E148" s="2" t="s">
        <v>374</v>
      </c>
      <c r="F148" s="2" t="s">
        <v>385</v>
      </c>
      <c r="G148" s="2" t="s">
        <v>525</v>
      </c>
      <c r="H148" s="2" t="s">
        <v>538</v>
      </c>
      <c r="I148" s="10">
        <v>204</v>
      </c>
      <c r="J148" s="2" t="str">
        <f>VLOOKUP(I148,'NSCC Reject Reason Codes'!$A$3:$B$615,2,FALSE)</f>
        <v>Percent of POP missing/invalid</v>
      </c>
    </row>
    <row r="149" spans="1:10" s="4" customFormat="1" ht="60">
      <c r="A149" s="2" t="s">
        <v>690</v>
      </c>
      <c r="B149" s="2">
        <f t="shared" si="10"/>
        <v>1222</v>
      </c>
      <c r="C149" s="2">
        <f t="shared" si="9"/>
        <v>1227</v>
      </c>
      <c r="D149" s="2">
        <v>6</v>
      </c>
      <c r="E149" s="2" t="s">
        <v>374</v>
      </c>
      <c r="F149" s="2" t="s">
        <v>458</v>
      </c>
      <c r="G149" s="2" t="s">
        <v>691</v>
      </c>
      <c r="H149" s="2" t="s">
        <v>541</v>
      </c>
      <c r="I149" s="10">
        <v>42</v>
      </c>
      <c r="J149" s="2" t="str">
        <f>VLOOKUP(I149,'NSCC Reject Reason Codes'!$A$3:$B$615,2,FALSE)</f>
        <v>Commission/Placement Fee Percentage missing/invalid</v>
      </c>
    </row>
    <row r="150" spans="1:10" s="4" customFormat="1" ht="72">
      <c r="A150" s="2" t="s">
        <v>692</v>
      </c>
      <c r="B150" s="2">
        <f t="shared" si="10"/>
        <v>1228</v>
      </c>
      <c r="C150" s="2">
        <f t="shared" si="9"/>
        <v>1228</v>
      </c>
      <c r="D150" s="2">
        <v>1</v>
      </c>
      <c r="E150" s="2" t="s">
        <v>376</v>
      </c>
      <c r="F150" s="2" t="s">
        <v>385</v>
      </c>
      <c r="G150" s="2" t="s">
        <v>693</v>
      </c>
      <c r="H150" s="2" t="s">
        <v>694</v>
      </c>
      <c r="I150" s="10">
        <v>505</v>
      </c>
      <c r="J150" s="2" t="str">
        <f>VLOOKUP(I150,'NSCC Reject Reason Codes'!$A$3:$B$615,2,FALSE)</f>
        <v>Commission Payment Methodology invalid</v>
      </c>
    </row>
    <row r="151" spans="1:10" s="4" customFormat="1" ht="24">
      <c r="A151" s="2" t="s">
        <v>695</v>
      </c>
      <c r="B151" s="2">
        <f t="shared" si="10"/>
        <v>1229</v>
      </c>
      <c r="C151" s="2">
        <f t="shared" si="9"/>
        <v>1229</v>
      </c>
      <c r="D151" s="2">
        <v>1</v>
      </c>
      <c r="E151" s="2" t="s">
        <v>376</v>
      </c>
      <c r="F151" s="2" t="s">
        <v>385</v>
      </c>
      <c r="G151" s="2" t="s">
        <v>696</v>
      </c>
      <c r="H151" s="2" t="s">
        <v>697</v>
      </c>
      <c r="I151" s="10">
        <v>506</v>
      </c>
      <c r="J151" s="2" t="str">
        <f>VLOOKUP(I151,'NSCC Reject Reason Codes'!$A$3:$B$615,2,FALSE)</f>
        <v>Commission Basis invalid</v>
      </c>
    </row>
    <row r="152" spans="1:10" s="4" customFormat="1" ht="48">
      <c r="A152" s="2" t="s">
        <v>698</v>
      </c>
      <c r="B152" s="2">
        <f t="shared" si="10"/>
        <v>1230</v>
      </c>
      <c r="C152" s="2">
        <f t="shared" si="9"/>
        <v>1230</v>
      </c>
      <c r="D152" s="2">
        <v>1</v>
      </c>
      <c r="E152" s="2" t="s">
        <v>376</v>
      </c>
      <c r="F152" s="2" t="s">
        <v>458</v>
      </c>
      <c r="G152" s="2" t="s">
        <v>699</v>
      </c>
      <c r="H152" s="2" t="s">
        <v>700</v>
      </c>
      <c r="I152" s="12">
        <v>539</v>
      </c>
      <c r="J152" s="2" t="str">
        <f>VLOOKUP(I152,'NSCC Reject Reason Codes'!$A$3:$B$615,2,FALSE)</f>
        <v xml:space="preserve">
Breakpoint Limit Basis Indicator missing/invalid</v>
      </c>
    </row>
    <row r="153" spans="1:10" s="4" customFormat="1" ht="60">
      <c r="A153" s="52" t="s">
        <v>701</v>
      </c>
      <c r="B153" s="2">
        <f t="shared" si="10"/>
        <v>1231</v>
      </c>
      <c r="C153" s="2">
        <f t="shared" si="9"/>
        <v>1231</v>
      </c>
      <c r="D153" s="2">
        <v>1</v>
      </c>
      <c r="E153" s="110" t="s">
        <v>376</v>
      </c>
      <c r="F153" s="110" t="s">
        <v>385</v>
      </c>
      <c r="G153" s="2" t="s">
        <v>702</v>
      </c>
      <c r="H153" s="2" t="s">
        <v>703</v>
      </c>
      <c r="I153" s="12">
        <v>340</v>
      </c>
      <c r="J153" s="2" t="str">
        <f>VLOOKUP(I153,'NSCC Reject Reason Codes'!$A$3:$B$615,2,FALSE)</f>
        <v>Sub-Type Eligible Indicator invalid</v>
      </c>
    </row>
    <row r="154" spans="1:10" s="4" customFormat="1" ht="108">
      <c r="A154" s="52" t="s">
        <v>704</v>
      </c>
      <c r="B154" s="2">
        <f t="shared" si="10"/>
        <v>1232</v>
      </c>
      <c r="C154" s="2">
        <f t="shared" si="9"/>
        <v>1232</v>
      </c>
      <c r="D154" s="2">
        <v>1</v>
      </c>
      <c r="E154" s="110" t="s">
        <v>376</v>
      </c>
      <c r="F154" s="110" t="s">
        <v>458</v>
      </c>
      <c r="G154" s="2" t="s">
        <v>705</v>
      </c>
      <c r="H154" s="2" t="s">
        <v>706</v>
      </c>
      <c r="I154" s="12">
        <v>348</v>
      </c>
      <c r="J154" s="2" t="str">
        <f>VLOOKUP(I154,'NSCC Reject Reason Codes'!$A$3:$B$615,2,FALSE)</f>
        <v>Fund Sub-Type missing/invalid</v>
      </c>
    </row>
    <row r="155" spans="1:10" ht="72">
      <c r="A155" s="110" t="s">
        <v>707</v>
      </c>
      <c r="B155" s="2">
        <f t="shared" si="10"/>
        <v>1233</v>
      </c>
      <c r="C155" s="2">
        <f t="shared" si="9"/>
        <v>1248</v>
      </c>
      <c r="D155" s="2">
        <v>16</v>
      </c>
      <c r="E155" s="110" t="s">
        <v>376</v>
      </c>
      <c r="F155" s="110" t="s">
        <v>458</v>
      </c>
      <c r="G155" s="2" t="s">
        <v>708</v>
      </c>
      <c r="H155" s="2" t="s">
        <v>709</v>
      </c>
      <c r="I155" s="12">
        <v>365</v>
      </c>
      <c r="J155" s="2" t="str">
        <f>VLOOKUP(I155,'NSCC Reject Reason Codes'!$A$3:$B$615,2,FALSE)</f>
        <v>Related Parent NSCC Security Issue Number missing/invalid</v>
      </c>
    </row>
    <row r="156" spans="1:10" ht="60">
      <c r="A156" s="110" t="s">
        <v>710</v>
      </c>
      <c r="B156" s="2">
        <f t="shared" si="10"/>
        <v>1249</v>
      </c>
      <c r="C156" s="2">
        <f t="shared" si="9"/>
        <v>1249</v>
      </c>
      <c r="D156" s="2">
        <v>1</v>
      </c>
      <c r="E156" s="110" t="s">
        <v>376</v>
      </c>
      <c r="F156" s="110" t="s">
        <v>375</v>
      </c>
      <c r="G156" s="2" t="s">
        <v>711</v>
      </c>
      <c r="H156" s="2" t="s">
        <v>712</v>
      </c>
      <c r="I156" s="10">
        <v>591</v>
      </c>
      <c r="J156" s="2" t="str">
        <f>VLOOKUP(I156,'NSCC Reject Reason Codes'!$A$3:$B$615,2,FALSE)</f>
        <v>Electronic Document Subscription/Purchase Indicator missing/invalid</v>
      </c>
    </row>
    <row r="157" spans="1:10" s="4" customFormat="1" ht="60">
      <c r="A157" s="110" t="s">
        <v>713</v>
      </c>
      <c r="B157" s="2">
        <f t="shared" si="10"/>
        <v>1250</v>
      </c>
      <c r="C157" s="2">
        <f t="shared" si="9"/>
        <v>1250</v>
      </c>
      <c r="D157" s="2">
        <v>1</v>
      </c>
      <c r="E157" s="110" t="s">
        <v>376</v>
      </c>
      <c r="F157" s="110" t="s">
        <v>458</v>
      </c>
      <c r="G157" s="2" t="s">
        <v>714</v>
      </c>
      <c r="H157" s="2" t="s">
        <v>715</v>
      </c>
      <c r="I157" s="10">
        <v>594</v>
      </c>
      <c r="J157" s="2" t="str">
        <f>VLOOKUP(I157,'NSCC Reject Reason Codes'!$A$3:$B$615,2,FALSE)</f>
        <v>Subscription/Purchase Document Format Indicator missing/invalid</v>
      </c>
    </row>
    <row r="158" spans="1:10" s="4" customFormat="1" ht="60">
      <c r="A158" s="110" t="s">
        <v>716</v>
      </c>
      <c r="B158" s="2">
        <f t="shared" si="10"/>
        <v>1251</v>
      </c>
      <c r="C158" s="2">
        <f t="shared" si="9"/>
        <v>1251</v>
      </c>
      <c r="D158" s="2">
        <v>1</v>
      </c>
      <c r="E158" s="110" t="s">
        <v>376</v>
      </c>
      <c r="F158" s="110" t="s">
        <v>375</v>
      </c>
      <c r="G158" s="2" t="s">
        <v>711</v>
      </c>
      <c r="H158" s="2" t="s">
        <v>717</v>
      </c>
      <c r="I158" s="10">
        <v>592</v>
      </c>
      <c r="J158" s="2" t="str">
        <f>VLOOKUP(I158,'NSCC Reject Reason Codes'!$A$3:$B$615,2,FALSE)</f>
        <v>Electronic Document Redemption/Tender Indicator missing/invalid</v>
      </c>
    </row>
    <row r="159" spans="1:10" s="4" customFormat="1" ht="72">
      <c r="A159" s="110" t="s">
        <v>718</v>
      </c>
      <c r="B159" s="2">
        <f t="shared" si="10"/>
        <v>1252</v>
      </c>
      <c r="C159" s="2">
        <f t="shared" si="9"/>
        <v>1252</v>
      </c>
      <c r="D159" s="2">
        <v>1</v>
      </c>
      <c r="E159" s="110" t="s">
        <v>376</v>
      </c>
      <c r="F159" s="110" t="s">
        <v>458</v>
      </c>
      <c r="G159" s="2" t="s">
        <v>719</v>
      </c>
      <c r="H159" s="2" t="s">
        <v>720</v>
      </c>
      <c r="I159" s="10">
        <v>595</v>
      </c>
      <c r="J159" s="2" t="str">
        <f>VLOOKUP(I159,'NSCC Reject Reason Codes'!$A$3:$B$615,2,FALSE)</f>
        <v>Redemption/Tender Document Format Indicator missing/invalid</v>
      </c>
    </row>
    <row r="160" spans="1:10" s="4" customFormat="1" ht="72">
      <c r="A160" s="110" t="s">
        <v>721</v>
      </c>
      <c r="B160" s="2">
        <f t="shared" si="10"/>
        <v>1253</v>
      </c>
      <c r="C160" s="2">
        <f t="shared" si="9"/>
        <v>1253</v>
      </c>
      <c r="D160" s="2">
        <v>1</v>
      </c>
      <c r="E160" s="110" t="s">
        <v>376</v>
      </c>
      <c r="F160" s="110" t="s">
        <v>375</v>
      </c>
      <c r="G160" s="2" t="s">
        <v>711</v>
      </c>
      <c r="H160" s="2" t="s">
        <v>722</v>
      </c>
      <c r="I160" s="10">
        <v>593</v>
      </c>
      <c r="J160" s="2" t="str">
        <f>VLOOKUP(I160,'NSCC Reject Reason Codes'!$A$3:$B$615,2,FALSE)</f>
        <v>Electronic Document Transfer Indicator missing/invalid</v>
      </c>
    </row>
    <row r="161" spans="1:10" s="4" customFormat="1" ht="60">
      <c r="A161" s="110" t="s">
        <v>723</v>
      </c>
      <c r="B161" s="2">
        <f t="shared" si="10"/>
        <v>1254</v>
      </c>
      <c r="C161" s="2">
        <f t="shared" si="9"/>
        <v>1254</v>
      </c>
      <c r="D161" s="2">
        <v>1</v>
      </c>
      <c r="E161" s="110" t="s">
        <v>376</v>
      </c>
      <c r="F161" s="110" t="s">
        <v>458</v>
      </c>
      <c r="G161" s="2" t="s">
        <v>724</v>
      </c>
      <c r="H161" s="2" t="s">
        <v>725</v>
      </c>
      <c r="I161" s="10">
        <v>596</v>
      </c>
      <c r="J161" s="2" t="str">
        <f>VLOOKUP(I161,'NSCC Reject Reason Codes'!$A$3:$B$615,2,FALSE)</f>
        <v>Transfer Document Format Indicator missing/invalid</v>
      </c>
    </row>
    <row r="162" spans="1:10" s="4" customFormat="1" ht="72">
      <c r="A162" s="110" t="s">
        <v>726</v>
      </c>
      <c r="B162" s="2">
        <f t="shared" si="10"/>
        <v>1255</v>
      </c>
      <c r="C162" s="2">
        <f t="shared" si="9"/>
        <v>1255</v>
      </c>
      <c r="D162" s="2">
        <v>1</v>
      </c>
      <c r="E162" s="110" t="s">
        <v>376</v>
      </c>
      <c r="F162" s="110" t="s">
        <v>375</v>
      </c>
      <c r="G162" s="2" t="s">
        <v>711</v>
      </c>
      <c r="H162" s="2" t="s">
        <v>727</v>
      </c>
      <c r="I162" s="10">
        <v>614</v>
      </c>
      <c r="J162" s="2" t="str">
        <f>VLOOKUP(I162,'NSCC Reject Reason Codes'!$A$3:$B$615,2,FALSE)</f>
        <v>Electronic Document Account Registration Indicator missing/invalid</v>
      </c>
    </row>
    <row r="163" spans="1:10" s="4" customFormat="1" ht="72">
      <c r="A163" s="110" t="s">
        <v>728</v>
      </c>
      <c r="B163" s="2">
        <f t="shared" si="10"/>
        <v>1256</v>
      </c>
      <c r="C163" s="2">
        <f t="shared" si="9"/>
        <v>1256</v>
      </c>
      <c r="D163" s="2">
        <v>1</v>
      </c>
      <c r="E163" s="110" t="s">
        <v>376</v>
      </c>
      <c r="F163" s="110" t="s">
        <v>458</v>
      </c>
      <c r="G163" s="2" t="s">
        <v>729</v>
      </c>
      <c r="H163" s="2" t="s">
        <v>730</v>
      </c>
      <c r="I163" s="10">
        <v>615</v>
      </c>
      <c r="J163" s="2" t="str">
        <f>VLOOKUP(I163,'NSCC Reject Reason Codes'!$A$3:$B$615,2,FALSE)</f>
        <v>Account Registration Document Format Indicator missing/invalid</v>
      </c>
    </row>
    <row r="164" spans="1:10" s="4" customFormat="1" ht="72">
      <c r="A164" s="110" t="s">
        <v>731</v>
      </c>
      <c r="B164" s="2">
        <f t="shared" si="10"/>
        <v>1257</v>
      </c>
      <c r="C164" s="2">
        <f t="shared" si="9"/>
        <v>1257</v>
      </c>
      <c r="D164" s="2">
        <v>1</v>
      </c>
      <c r="E164" s="110" t="s">
        <v>376</v>
      </c>
      <c r="F164" s="110" t="s">
        <v>375</v>
      </c>
      <c r="G164" s="2" t="s">
        <v>711</v>
      </c>
      <c r="H164" s="2" t="s">
        <v>732</v>
      </c>
      <c r="I164" s="10">
        <v>616</v>
      </c>
      <c r="J164" s="2" t="str">
        <f>VLOOKUP(I164,'NSCC Reject Reason Codes'!$A$3:$B$615,2,FALSE)</f>
        <v>Electronic Document Account Maintenance Indicator missing/invalid</v>
      </c>
    </row>
    <row r="165" spans="1:10" s="4" customFormat="1" ht="60">
      <c r="A165" s="110" t="s">
        <v>733</v>
      </c>
      <c r="B165" s="2">
        <f t="shared" si="10"/>
        <v>1258</v>
      </c>
      <c r="C165" s="2">
        <f t="shared" si="9"/>
        <v>1258</v>
      </c>
      <c r="D165" s="2">
        <v>1</v>
      </c>
      <c r="E165" s="110" t="s">
        <v>376</v>
      </c>
      <c r="F165" s="110" t="s">
        <v>458</v>
      </c>
      <c r="G165" s="2" t="s">
        <v>734</v>
      </c>
      <c r="H165" s="2" t="s">
        <v>735</v>
      </c>
      <c r="I165" s="10">
        <v>617</v>
      </c>
      <c r="J165" s="2" t="str">
        <f>VLOOKUP(I165,'NSCC Reject Reason Codes'!$A$3:$B$615,2,FALSE)</f>
        <v>Account Maintenance Document Format Indicator missing/invalid</v>
      </c>
    </row>
    <row r="166" spans="1:10" s="4" customFormat="1" ht="24">
      <c r="A166" s="110" t="s">
        <v>736</v>
      </c>
      <c r="B166" s="2">
        <f t="shared" si="10"/>
        <v>1259</v>
      </c>
      <c r="C166" s="2">
        <f t="shared" si="9"/>
        <v>1274</v>
      </c>
      <c r="D166" s="2">
        <v>16</v>
      </c>
      <c r="E166" s="110" t="s">
        <v>374</v>
      </c>
      <c r="F166" s="110" t="s">
        <v>385</v>
      </c>
      <c r="G166" s="19" t="s">
        <v>465</v>
      </c>
      <c r="H166" s="78" t="s">
        <v>737</v>
      </c>
      <c r="I166" s="12">
        <v>597</v>
      </c>
      <c r="J166" s="2" t="str">
        <f>VLOOKUP(I166,'NSCC Reject Reason Codes'!$A$3:$B$615,2,FALSE)</f>
        <v>Qualified Plan Initial Minimum invalid</v>
      </c>
    </row>
    <row r="167" spans="1:10" s="4" customFormat="1" ht="24">
      <c r="A167" s="110" t="s">
        <v>738</v>
      </c>
      <c r="B167" s="2">
        <f t="shared" si="10"/>
        <v>1275</v>
      </c>
      <c r="C167" s="2">
        <f t="shared" si="9"/>
        <v>1290</v>
      </c>
      <c r="D167" s="2">
        <v>16</v>
      </c>
      <c r="E167" s="110" t="s">
        <v>374</v>
      </c>
      <c r="F167" s="110" t="s">
        <v>385</v>
      </c>
      <c r="G167" s="19" t="s">
        <v>465</v>
      </c>
      <c r="H167" s="78" t="s">
        <v>739</v>
      </c>
      <c r="I167" s="12">
        <v>598</v>
      </c>
      <c r="J167" s="2" t="str">
        <f>VLOOKUP(I167,'NSCC Reject Reason Codes'!$A$3:$B$615,2,FALSE)</f>
        <v>Qualified Plan Subsequent Minimum invalid</v>
      </c>
    </row>
  </sheetData>
  <autoFilter ref="A2:J168" xr:uid="{00000000-0009-0000-0000-000003000000}">
    <filterColumn colId="4">
      <filters>
        <filter val="N"/>
      </filters>
    </filterColumn>
    <sortState xmlns:xlrd2="http://schemas.microsoft.com/office/spreadsheetml/2017/richdata2" ref="A3:J168">
      <sortCondition ref="B2:B168"/>
    </sortState>
  </autoFilter>
  <customSheetViews>
    <customSheetView guid="{EE821439-75E3-4A63-A3B6-BCBD88C611ED}" scale="90" showPageBreaks="1" printArea="1">
      <pane xSplit="1" ySplit="2" topLeftCell="C3" activePane="bottomRight" state="frozenSplit"/>
      <selection pane="bottomRight"/>
      <pageMargins left="0" right="0" top="0" bottom="0" header="0" footer="0"/>
      <printOptions horizontalCentered="1" gridLines="1"/>
      <pageSetup paperSize="5" scale="80" fitToHeight="0" orientation="landscape" r:id="rId1"/>
      <headerFooter alignWithMargins="0">
        <oddHeader>&amp;A</oddHeader>
        <oddFooter>&amp;L&amp;A&amp;C&amp;P</oddFooter>
      </headerFooter>
    </customSheetView>
    <customSheetView guid="{D7F7BEE5-BE09-43B7-BD73-E69A29CFAB86}">
      <pane xSplit="1" ySplit="1" topLeftCell="B23" activePane="bottomRight" state="frozenSplit"/>
      <selection pane="bottomRight" activeCell="G23" sqref="G23"/>
      <pageMargins left="0" right="0" top="0" bottom="0" header="0" footer="0"/>
      <printOptions horizontalCentered="1" gridLines="1"/>
      <pageSetup paperSize="5" scale="80" fitToHeight="0" orientation="landscape" r:id="rId2"/>
      <headerFooter alignWithMargins="0">
        <oddHeader>&amp;A</oddHeader>
        <oddFooter>&amp;L&amp;A&amp;C&amp;P</oddFooter>
      </headerFooter>
    </customSheetView>
    <customSheetView guid="{02149C7A-8138-4D93-95DB-BA5C87F38634}" showPageBreaks="1" printArea="1">
      <pane xSplit="1" ySplit="2" topLeftCell="B3" activePane="bottomRight" state="frozenSplit"/>
      <selection pane="bottomRight" activeCell="H8" sqref="H8"/>
      <pageMargins left="0" right="0" top="0" bottom="0" header="0" footer="0"/>
      <printOptions horizontalCentered="1" gridLines="1"/>
      <pageSetup paperSize="5" scale="80" fitToHeight="0" orientation="landscape" r:id="rId3"/>
      <headerFooter alignWithMargins="0">
        <oddHeader>&amp;A</oddHeader>
        <oddFooter>&amp;L&amp;A&amp;C&amp;P</oddFooter>
      </headerFooter>
    </customSheetView>
  </customSheetViews>
  <phoneticPr fontId="1" type="noConversion"/>
  <hyperlinks>
    <hyperlink ref="B1" location="'Table of Contents'!A1" display="T.O.C" xr:uid="{00000000-0004-0000-0300-000000000000}"/>
  </hyperlinks>
  <printOptions horizontalCentered="1" gridLines="1"/>
  <pageMargins left="0.25" right="0.25" top="0.25" bottom="0.5" header="0.3" footer="0.3"/>
  <pageSetup scale="75" fitToHeight="0" orientation="landscape" r:id="rId4"/>
  <headerFooter alignWithMargins="0">
    <oddHeader>&amp;A</oddHeader>
    <oddFooter>&amp;C&amp;P&amp;L&amp;"Arial"&amp;10&amp;K000000&amp;A_x000D_&amp;1#&amp;"Arial"&amp;10&amp;K737373DTCC Public (White)</oddFooter>
  </headerFooter>
  <ignoredErrors>
    <ignoredError sqref="G169:G172 G174:G178 G57:G59 G166:G167 G39:G41"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1:J75"/>
  <sheetViews>
    <sheetView zoomScaleNormal="90" zoomScaleSheetLayoutView="85" workbookViewId="0"/>
  </sheetViews>
  <sheetFormatPr defaultColWidth="9.140625" defaultRowHeight="12.75"/>
  <cols>
    <col min="1" max="1" width="27.140625" style="4" customWidth="1"/>
    <col min="2" max="3" width="7.7109375" style="4" customWidth="1"/>
    <col min="4" max="5" width="7.7109375" style="43" customWidth="1"/>
    <col min="6" max="6" width="6.85546875" style="3" customWidth="1"/>
    <col min="7" max="7" width="34.7109375" style="3" customWidth="1"/>
    <col min="8" max="8" width="40" style="43" customWidth="1"/>
    <col min="9" max="9" width="7.7109375" style="44" customWidth="1"/>
    <col min="10" max="10" width="29.140625" style="43" customWidth="1"/>
    <col min="11" max="16384" width="9.140625" style="3"/>
  </cols>
  <sheetData>
    <row r="1" spans="1:10" ht="18.75" customHeight="1">
      <c r="A1" s="64" t="s">
        <v>6</v>
      </c>
      <c r="B1" s="66" t="s">
        <v>47</v>
      </c>
    </row>
    <row r="2" spans="1:10" ht="30" customHeight="1">
      <c r="A2" s="90" t="s">
        <v>363</v>
      </c>
      <c r="B2" s="90" t="s">
        <v>364</v>
      </c>
      <c r="C2" s="90" t="s">
        <v>365</v>
      </c>
      <c r="D2" s="90" t="s">
        <v>366</v>
      </c>
      <c r="E2" s="90" t="s">
        <v>367</v>
      </c>
      <c r="F2" s="90" t="s">
        <v>368</v>
      </c>
      <c r="G2" s="91" t="s">
        <v>369</v>
      </c>
      <c r="H2" s="90" t="s">
        <v>370</v>
      </c>
      <c r="I2" s="92" t="s">
        <v>371</v>
      </c>
      <c r="J2" s="90" t="s">
        <v>372</v>
      </c>
    </row>
    <row r="3" spans="1:10" s="4" customFormat="1" ht="12">
      <c r="A3" s="2" t="s">
        <v>373</v>
      </c>
      <c r="B3" s="2">
        <v>1</v>
      </c>
      <c r="C3" s="2">
        <v>4</v>
      </c>
      <c r="D3" s="2">
        <v>4</v>
      </c>
      <c r="E3" s="2" t="s">
        <v>374</v>
      </c>
      <c r="F3" s="2" t="s">
        <v>375</v>
      </c>
      <c r="G3" s="2"/>
      <c r="H3" s="2"/>
      <c r="I3" s="10">
        <v>1</v>
      </c>
      <c r="J3" s="2" t="str">
        <f>VLOOKUP(I3,'NSCC Reject Reason Codes'!$A$3:$B$615,2,FALSE)</f>
        <v>Record Length missing/invalid</v>
      </c>
    </row>
    <row r="4" spans="1:10" s="4" customFormat="1" ht="12">
      <c r="A4" s="2" t="s">
        <v>51</v>
      </c>
      <c r="B4" s="2">
        <f t="shared" ref="B4:B46" si="0">$C3+1</f>
        <v>5</v>
      </c>
      <c r="C4" s="2">
        <f t="shared" ref="C4:C52" si="1">$B4+$D4-1</f>
        <v>5</v>
      </c>
      <c r="D4" s="2">
        <v>1</v>
      </c>
      <c r="E4" s="2" t="s">
        <v>376</v>
      </c>
      <c r="F4" s="2" t="s">
        <v>375</v>
      </c>
      <c r="G4" s="2" t="s">
        <v>77</v>
      </c>
      <c r="H4" s="2"/>
      <c r="I4" s="10">
        <v>2</v>
      </c>
      <c r="J4" s="2" t="str">
        <f>VLOOKUP(I4,'NSCC Reject Reason Codes'!$A$3:$B$615,2,FALSE)</f>
        <v>Originator Type missing/invalid</v>
      </c>
    </row>
    <row r="5" spans="1:10" s="4" customFormat="1" ht="72">
      <c r="A5" s="2" t="s">
        <v>377</v>
      </c>
      <c r="B5" s="2">
        <f t="shared" si="0"/>
        <v>6</v>
      </c>
      <c r="C5" s="2">
        <f t="shared" si="1"/>
        <v>13</v>
      </c>
      <c r="D5" s="2">
        <v>8</v>
      </c>
      <c r="E5" s="4" t="s">
        <v>376</v>
      </c>
      <c r="F5" s="4" t="s">
        <v>375</v>
      </c>
      <c r="G5" s="2" t="s">
        <v>378</v>
      </c>
      <c r="H5" s="2" t="s">
        <v>379</v>
      </c>
      <c r="I5" s="12">
        <v>167</v>
      </c>
      <c r="J5" s="2" t="str">
        <f>VLOOKUP(I5,'NSCC Reject Reason Codes'!$A$3:$B$615,2,FALSE)</f>
        <v>Recipient Number missing/invalid</v>
      </c>
    </row>
    <row r="6" spans="1:10" s="4" customFormat="1" ht="12">
      <c r="A6" s="145" t="s">
        <v>380</v>
      </c>
      <c r="B6" s="2">
        <f t="shared" si="0"/>
        <v>14</v>
      </c>
      <c r="C6" s="2">
        <f t="shared" si="1"/>
        <v>21</v>
      </c>
      <c r="D6" s="2">
        <v>8</v>
      </c>
      <c r="E6" s="4" t="s">
        <v>376</v>
      </c>
      <c r="F6" s="4" t="s">
        <v>375</v>
      </c>
      <c r="G6" s="2"/>
      <c r="H6" s="2" t="s">
        <v>381</v>
      </c>
      <c r="I6" s="12">
        <v>4</v>
      </c>
      <c r="J6" s="2" t="str">
        <f>VLOOKUP(I6,'NSCC Reject Reason Codes'!$A$3:$B$615,2,FALSE)</f>
        <v>Fund Number missing/invalid</v>
      </c>
    </row>
    <row r="7" spans="1:10" s="4" customFormat="1" ht="12">
      <c r="A7" s="4" t="s">
        <v>382</v>
      </c>
      <c r="B7" s="2">
        <f t="shared" si="0"/>
        <v>22</v>
      </c>
      <c r="C7" s="2">
        <f t="shared" si="1"/>
        <v>24</v>
      </c>
      <c r="D7" s="2">
        <v>3</v>
      </c>
      <c r="E7" s="2" t="s">
        <v>376</v>
      </c>
      <c r="F7" s="4" t="s">
        <v>375</v>
      </c>
      <c r="G7" s="4" t="s">
        <v>740</v>
      </c>
      <c r="H7" s="2"/>
      <c r="I7" s="12">
        <v>5</v>
      </c>
      <c r="J7" s="2" t="str">
        <f>VLOOKUP(I7,'NSCC Reject Reason Codes'!$A$3:$B$615,2,FALSE)</f>
        <v xml:space="preserve">Record Type missing/invalid  </v>
      </c>
    </row>
    <row r="8" spans="1:10" s="4" customFormat="1" ht="168" customHeight="1">
      <c r="A8" s="2" t="s">
        <v>384</v>
      </c>
      <c r="B8" s="2">
        <f t="shared" si="0"/>
        <v>25</v>
      </c>
      <c r="C8" s="2">
        <f t="shared" si="1"/>
        <v>40</v>
      </c>
      <c r="D8" s="2">
        <v>16</v>
      </c>
      <c r="E8" s="2" t="s">
        <v>376</v>
      </c>
      <c r="F8" s="2" t="s">
        <v>458</v>
      </c>
      <c r="G8" s="2" t="s">
        <v>741</v>
      </c>
      <c r="H8" s="11" t="s">
        <v>742</v>
      </c>
      <c r="I8" s="12">
        <v>6</v>
      </c>
      <c r="J8" s="2" t="str">
        <f>VLOOKUP(I8,'NSCC Reject Reason Codes'!$A$3:$B$615,2,FALSE)</f>
        <v xml:space="preserve">NSCC Security Issue Number missing/invalid </v>
      </c>
    </row>
    <row r="9" spans="1:10" s="4" customFormat="1" ht="120">
      <c r="A9" s="2" t="s">
        <v>388</v>
      </c>
      <c r="B9" s="2">
        <f t="shared" si="0"/>
        <v>41</v>
      </c>
      <c r="C9" s="2">
        <f t="shared" si="1"/>
        <v>43</v>
      </c>
      <c r="D9" s="2">
        <v>3</v>
      </c>
      <c r="E9" s="2" t="s">
        <v>376</v>
      </c>
      <c r="F9" s="2" t="s">
        <v>385</v>
      </c>
      <c r="G9" s="2"/>
      <c r="H9" s="2" t="s">
        <v>743</v>
      </c>
      <c r="I9" s="12">
        <v>343</v>
      </c>
      <c r="J9" s="2" t="str">
        <f>VLOOKUP(I9,'NSCC Reject Reason Codes'!$A$3:$B$615,2,FALSE)</f>
        <v xml:space="preserve">Sidepocket ID invalid </v>
      </c>
    </row>
    <row r="10" spans="1:10" s="4" customFormat="1" ht="96">
      <c r="A10" s="2" t="s">
        <v>391</v>
      </c>
      <c r="B10" s="2">
        <f t="shared" si="0"/>
        <v>44</v>
      </c>
      <c r="C10" s="2">
        <f t="shared" si="1"/>
        <v>51</v>
      </c>
      <c r="D10" s="2">
        <v>8</v>
      </c>
      <c r="E10" s="2" t="s">
        <v>376</v>
      </c>
      <c r="F10" s="2" t="s">
        <v>433</v>
      </c>
      <c r="G10" s="2" t="s">
        <v>744</v>
      </c>
      <c r="H10" s="2" t="s">
        <v>745</v>
      </c>
      <c r="I10" s="12">
        <v>346</v>
      </c>
      <c r="J10" s="2" t="str">
        <f>VLOOKUP(I10,'NSCC Reject Reason Codes'!$A$3:$B$615,2,FALSE)</f>
        <v xml:space="preserve">Share Class invalid </v>
      </c>
    </row>
    <row r="11" spans="1:10" s="4" customFormat="1" ht="76.5" customHeight="1">
      <c r="A11" s="2" t="s">
        <v>394</v>
      </c>
      <c r="B11" s="2">
        <f t="shared" si="0"/>
        <v>52</v>
      </c>
      <c r="C11" s="2">
        <f t="shared" si="1"/>
        <v>52</v>
      </c>
      <c r="D11" s="2">
        <v>1</v>
      </c>
      <c r="E11" s="2" t="s">
        <v>376</v>
      </c>
      <c r="F11" s="2" t="s">
        <v>458</v>
      </c>
      <c r="G11" s="2" t="s">
        <v>746</v>
      </c>
      <c r="H11" s="2" t="s">
        <v>747</v>
      </c>
      <c r="I11" s="12">
        <v>7</v>
      </c>
      <c r="J11" s="2" t="str">
        <f>VLOOKUP(I11,'NSCC Reject Reason Codes'!$A$3:$B$615,2,FALSE)</f>
        <v>Security Identifier invalid</v>
      </c>
    </row>
    <row r="12" spans="1:10" s="4" customFormat="1" ht="84">
      <c r="A12" s="2" t="s">
        <v>748</v>
      </c>
      <c r="B12" s="2">
        <f t="shared" si="0"/>
        <v>53</v>
      </c>
      <c r="C12" s="2">
        <f t="shared" si="1"/>
        <v>87</v>
      </c>
      <c r="D12" s="2">
        <v>35</v>
      </c>
      <c r="E12" s="2" t="s">
        <v>376</v>
      </c>
      <c r="F12" s="2" t="s">
        <v>458</v>
      </c>
      <c r="G12" s="2" t="s">
        <v>749</v>
      </c>
      <c r="H12" s="2" t="s">
        <v>750</v>
      </c>
      <c r="I12" s="12">
        <v>507</v>
      </c>
      <c r="J12" s="2" t="str">
        <f>VLOOKUP(I12,'NSCC Reject Reason Codes'!$A$3:$B$615,2,FALSE)</f>
        <v>Series Name invalid</v>
      </c>
    </row>
    <row r="13" spans="1:10" s="4" customFormat="1" ht="36">
      <c r="A13" s="2" t="s">
        <v>400</v>
      </c>
      <c r="B13" s="2">
        <f t="shared" si="0"/>
        <v>88</v>
      </c>
      <c r="C13" s="2">
        <f t="shared" si="1"/>
        <v>99</v>
      </c>
      <c r="D13" s="2">
        <v>12</v>
      </c>
      <c r="E13" s="2" t="s">
        <v>376</v>
      </c>
      <c r="F13" s="2" t="s">
        <v>458</v>
      </c>
      <c r="G13" s="2" t="s">
        <v>751</v>
      </c>
      <c r="H13" s="2" t="s">
        <v>747</v>
      </c>
      <c r="I13" s="12">
        <v>8</v>
      </c>
      <c r="J13" s="2" t="str">
        <f>VLOOKUP(I13,'NSCC Reject Reason Codes'!$A$3:$B$615,2,FALSE)</f>
        <v>Security Issue ID invalid</v>
      </c>
    </row>
    <row r="14" spans="1:10" s="4" customFormat="1" ht="12">
      <c r="A14" s="2" t="s">
        <v>503</v>
      </c>
      <c r="B14" s="2">
        <f t="shared" si="0"/>
        <v>100</v>
      </c>
      <c r="C14" s="2">
        <f t="shared" si="1"/>
        <v>101</v>
      </c>
      <c r="D14" s="2">
        <v>2</v>
      </c>
      <c r="E14" s="2" t="s">
        <v>376</v>
      </c>
      <c r="F14" s="2" t="s">
        <v>375</v>
      </c>
      <c r="G14" s="2"/>
      <c r="H14" s="2"/>
      <c r="I14" s="12"/>
      <c r="J14" s="2"/>
    </row>
    <row r="15" spans="1:10" s="4" customFormat="1" ht="84">
      <c r="A15" s="2" t="s">
        <v>409</v>
      </c>
      <c r="B15" s="2">
        <f t="shared" si="0"/>
        <v>102</v>
      </c>
      <c r="C15" s="2">
        <f t="shared" si="1"/>
        <v>102</v>
      </c>
      <c r="D15" s="2">
        <v>1</v>
      </c>
      <c r="E15" s="2" t="s">
        <v>376</v>
      </c>
      <c r="F15" s="2" t="s">
        <v>410</v>
      </c>
      <c r="G15" s="2" t="s">
        <v>752</v>
      </c>
      <c r="H15" s="2" t="s">
        <v>753</v>
      </c>
      <c r="I15" s="12">
        <v>170</v>
      </c>
      <c r="J15" s="2" t="str">
        <f>VLOOKUP(I15,'NSCC Reject Reason Codes'!$A$3:$B$615,2,FALSE)</f>
        <v>Requested Action Indicator missing/invalid</v>
      </c>
    </row>
    <row r="16" spans="1:10" s="4" customFormat="1" ht="80.25" customHeight="1">
      <c r="A16" s="2" t="s">
        <v>413</v>
      </c>
      <c r="B16" s="2">
        <f t="shared" si="0"/>
        <v>103</v>
      </c>
      <c r="C16" s="2">
        <f t="shared" si="1"/>
        <v>103</v>
      </c>
      <c r="D16" s="2">
        <v>1</v>
      </c>
      <c r="E16" s="2" t="s">
        <v>376</v>
      </c>
      <c r="F16" s="2" t="s">
        <v>375</v>
      </c>
      <c r="G16" s="2" t="s">
        <v>414</v>
      </c>
      <c r="H16" s="2"/>
      <c r="I16" s="12">
        <v>14</v>
      </c>
      <c r="J16" s="2" t="str">
        <f>VLOOKUP(I16,'NSCC Reject Reason Codes'!$A$3:$B$615,2,FALSE)</f>
        <v>NSCC Reject Indicator invalid</v>
      </c>
    </row>
    <row r="17" spans="1:10" s="4" customFormat="1" ht="72">
      <c r="A17" s="2" t="s">
        <v>415</v>
      </c>
      <c r="B17" s="2">
        <f t="shared" si="0"/>
        <v>104</v>
      </c>
      <c r="C17" s="2">
        <f t="shared" si="1"/>
        <v>107</v>
      </c>
      <c r="D17" s="2">
        <v>4</v>
      </c>
      <c r="E17" s="2" t="s">
        <v>376</v>
      </c>
      <c r="F17" s="2" t="s">
        <v>375</v>
      </c>
      <c r="G17" s="2" t="s">
        <v>416</v>
      </c>
      <c r="H17" s="2"/>
      <c r="I17" s="12">
        <v>15</v>
      </c>
      <c r="J17" s="2" t="str">
        <f>VLOOKUP(I17,'NSCC Reject Reason Codes'!$A$3:$B$615,2,FALSE)</f>
        <v>NSCC Reject Code invalid</v>
      </c>
    </row>
    <row r="18" spans="1:10" s="4" customFormat="1" ht="72">
      <c r="A18" s="2" t="s">
        <v>417</v>
      </c>
      <c r="B18" s="2">
        <f t="shared" si="0"/>
        <v>108</v>
      </c>
      <c r="C18" s="2">
        <f t="shared" si="1"/>
        <v>111</v>
      </c>
      <c r="D18" s="2">
        <v>4</v>
      </c>
      <c r="E18" s="2" t="s">
        <v>376</v>
      </c>
      <c r="F18" s="2" t="s">
        <v>375</v>
      </c>
      <c r="G18" s="2" t="s">
        <v>416</v>
      </c>
      <c r="H18" s="2"/>
      <c r="I18" s="12">
        <v>15</v>
      </c>
      <c r="J18" s="2" t="str">
        <f>VLOOKUP(I18,'NSCC Reject Reason Codes'!$A$3:$B$615,2,FALSE)</f>
        <v>NSCC Reject Code invalid</v>
      </c>
    </row>
    <row r="19" spans="1:10" s="4" customFormat="1" ht="72">
      <c r="A19" s="2" t="s">
        <v>418</v>
      </c>
      <c r="B19" s="2">
        <f t="shared" si="0"/>
        <v>112</v>
      </c>
      <c r="C19" s="2">
        <f t="shared" si="1"/>
        <v>115</v>
      </c>
      <c r="D19" s="2">
        <v>4</v>
      </c>
      <c r="E19" s="2" t="s">
        <v>376</v>
      </c>
      <c r="F19" s="2" t="s">
        <v>375</v>
      </c>
      <c r="G19" s="2" t="s">
        <v>416</v>
      </c>
      <c r="H19" s="2"/>
      <c r="I19" s="12">
        <v>15</v>
      </c>
      <c r="J19" s="2" t="str">
        <f>VLOOKUP(I19,'NSCC Reject Reason Codes'!$A$3:$B$615,2,FALSE)</f>
        <v>NSCC Reject Code invalid</v>
      </c>
    </row>
    <row r="20" spans="1:10" s="4" customFormat="1" ht="72">
      <c r="A20" s="2" t="s">
        <v>419</v>
      </c>
      <c r="B20" s="2">
        <f t="shared" si="0"/>
        <v>116</v>
      </c>
      <c r="C20" s="2">
        <f t="shared" si="1"/>
        <v>119</v>
      </c>
      <c r="D20" s="2">
        <v>4</v>
      </c>
      <c r="E20" s="2" t="s">
        <v>376</v>
      </c>
      <c r="F20" s="2" t="s">
        <v>375</v>
      </c>
      <c r="G20" s="2" t="s">
        <v>416</v>
      </c>
      <c r="H20" s="2"/>
      <c r="I20" s="12">
        <v>15</v>
      </c>
      <c r="J20" s="2" t="str">
        <f>VLOOKUP(I20,'NSCC Reject Reason Codes'!$A$3:$B$615,2,FALSE)</f>
        <v>NSCC Reject Code invalid</v>
      </c>
    </row>
    <row r="21" spans="1:10" s="4" customFormat="1" ht="24">
      <c r="A21" s="2" t="s">
        <v>420</v>
      </c>
      <c r="B21" s="2">
        <f t="shared" si="0"/>
        <v>120</v>
      </c>
      <c r="C21" s="2">
        <f t="shared" si="1"/>
        <v>127</v>
      </c>
      <c r="D21" s="2">
        <v>8</v>
      </c>
      <c r="E21" s="2" t="s">
        <v>374</v>
      </c>
      <c r="F21" s="2" t="s">
        <v>375</v>
      </c>
      <c r="G21" s="2" t="s">
        <v>421</v>
      </c>
      <c r="H21" s="2" t="s">
        <v>422</v>
      </c>
      <c r="I21" s="12">
        <v>11</v>
      </c>
      <c r="J21" s="2" t="str">
        <f>VLOOKUP(I21,'NSCC Reject Reason Codes'!$A$3:$B$615,2,FALSE)</f>
        <v xml:space="preserve">Submission Date missing/invalid  </v>
      </c>
    </row>
    <row r="22" spans="1:10" s="4" customFormat="1" ht="36">
      <c r="A22" s="2" t="s">
        <v>423</v>
      </c>
      <c r="B22" s="2">
        <f t="shared" si="0"/>
        <v>128</v>
      </c>
      <c r="C22" s="2">
        <f t="shared" si="1"/>
        <v>135</v>
      </c>
      <c r="D22" s="2">
        <v>8</v>
      </c>
      <c r="E22" s="2" t="s">
        <v>374</v>
      </c>
      <c r="F22" s="2" t="s">
        <v>375</v>
      </c>
      <c r="G22" s="2" t="s">
        <v>424</v>
      </c>
      <c r="H22" s="2" t="s">
        <v>754</v>
      </c>
      <c r="I22" s="12">
        <v>145</v>
      </c>
      <c r="J22" s="2" t="str">
        <f>VLOOKUP(I22,'NSCC Reject Reason Codes'!$A$3:$B$615,2,FALSE)</f>
        <v>Effective Date missing/invalid</v>
      </c>
    </row>
    <row r="23" spans="1:10" s="4" customFormat="1" ht="372" customHeight="1">
      <c r="A23" s="20" t="s">
        <v>755</v>
      </c>
      <c r="B23" s="2">
        <f t="shared" si="0"/>
        <v>136</v>
      </c>
      <c r="C23" s="2">
        <f t="shared" si="1"/>
        <v>137</v>
      </c>
      <c r="D23" s="2">
        <v>2</v>
      </c>
      <c r="E23" s="2" t="s">
        <v>376</v>
      </c>
      <c r="F23" s="2" t="s">
        <v>375</v>
      </c>
      <c r="G23" s="2" t="s">
        <v>756</v>
      </c>
      <c r="H23" s="2" t="s">
        <v>757</v>
      </c>
      <c r="I23" s="12">
        <v>171</v>
      </c>
      <c r="J23" s="2" t="str">
        <f>VLOOKUP(I23,'NSCC Reject Reason Codes'!$A$3:$B$615,2,FALSE)</f>
        <v>Announcement Type missing/invalid</v>
      </c>
    </row>
    <row r="24" spans="1:10" s="4" customFormat="1" ht="24">
      <c r="A24" s="2" t="s">
        <v>758</v>
      </c>
      <c r="B24" s="2">
        <f>$C23+1</f>
        <v>138</v>
      </c>
      <c r="C24" s="2">
        <f t="shared" si="1"/>
        <v>138</v>
      </c>
      <c r="D24" s="2">
        <v>1</v>
      </c>
      <c r="E24" s="2" t="s">
        <v>376</v>
      </c>
      <c r="F24" s="2" t="s">
        <v>385</v>
      </c>
      <c r="G24" s="2" t="s">
        <v>759</v>
      </c>
      <c r="H24" s="171" t="s">
        <v>760</v>
      </c>
      <c r="I24" s="12">
        <v>172</v>
      </c>
      <c r="J24" s="2" t="str">
        <f>VLOOKUP(I24,'NSCC Reject Reason Codes'!$A$3:$B$615,2,FALSE)</f>
        <v>Estimated or Actual Indicator missing/invalid missing/invalid</v>
      </c>
    </row>
    <row r="25" spans="1:10" s="4" customFormat="1" ht="96">
      <c r="A25" s="2" t="s">
        <v>761</v>
      </c>
      <c r="B25" s="2">
        <f t="shared" si="0"/>
        <v>139</v>
      </c>
      <c r="C25" s="2">
        <f t="shared" si="1"/>
        <v>139</v>
      </c>
      <c r="D25" s="2">
        <v>1</v>
      </c>
      <c r="E25" s="2" t="s">
        <v>376</v>
      </c>
      <c r="F25" s="2" t="s">
        <v>458</v>
      </c>
      <c r="G25" s="2" t="s">
        <v>762</v>
      </c>
      <c r="H25" s="2" t="s">
        <v>763</v>
      </c>
      <c r="I25" s="12">
        <v>173</v>
      </c>
      <c r="J25" s="2" t="str">
        <f>VLOOKUP(I25,'NSCC Reject Reason Codes'!$A$3:$B$615,2,FALSE)</f>
        <v>Capital Gain Indicator missing/invalid</v>
      </c>
    </row>
    <row r="26" spans="1:10" s="4" customFormat="1" ht="57.75" customHeight="1">
      <c r="A26" s="2" t="s">
        <v>764</v>
      </c>
      <c r="B26" s="2">
        <f t="shared" si="0"/>
        <v>140</v>
      </c>
      <c r="C26" s="2">
        <f t="shared" si="1"/>
        <v>140</v>
      </c>
      <c r="D26" s="2">
        <v>1</v>
      </c>
      <c r="E26" s="2" t="s">
        <v>376</v>
      </c>
      <c r="F26" s="2" t="s">
        <v>458</v>
      </c>
      <c r="G26" s="2" t="s">
        <v>765</v>
      </c>
      <c r="H26" s="2" t="s">
        <v>766</v>
      </c>
      <c r="I26" s="10">
        <v>174</v>
      </c>
      <c r="J26" s="2" t="str">
        <f>VLOOKUP(I26,'NSCC Reject Reason Codes'!$A$3:$B$615,2,FALSE)</f>
        <v xml:space="preserve">Dividend Indicator missing/invalid </v>
      </c>
    </row>
    <row r="27" spans="1:10" s="4" customFormat="1" ht="90.75" customHeight="1">
      <c r="A27" s="2" t="s">
        <v>767</v>
      </c>
      <c r="B27" s="2">
        <f t="shared" si="0"/>
        <v>141</v>
      </c>
      <c r="C27" s="2">
        <f t="shared" si="1"/>
        <v>148</v>
      </c>
      <c r="D27" s="2">
        <v>8</v>
      </c>
      <c r="E27" s="2" t="s">
        <v>768</v>
      </c>
      <c r="F27" s="2" t="s">
        <v>458</v>
      </c>
      <c r="G27" s="2" t="s">
        <v>769</v>
      </c>
      <c r="H27" s="2" t="s">
        <v>770</v>
      </c>
      <c r="I27" s="10">
        <v>175</v>
      </c>
      <c r="J27" s="2" t="str">
        <f>VLOOKUP(I27,'NSCC Reject Reason Codes'!$A$3:$B$615,2,FALSE)</f>
        <v>Record Date missing/invalid</v>
      </c>
    </row>
    <row r="28" spans="1:10" s="4" customFormat="1" ht="48">
      <c r="A28" s="2" t="s">
        <v>771</v>
      </c>
      <c r="B28" s="2">
        <f t="shared" si="0"/>
        <v>149</v>
      </c>
      <c r="C28" s="2">
        <f t="shared" si="1"/>
        <v>156</v>
      </c>
      <c r="D28" s="2">
        <v>8</v>
      </c>
      <c r="E28" s="2" t="s">
        <v>772</v>
      </c>
      <c r="F28" s="2" t="s">
        <v>385</v>
      </c>
      <c r="G28" s="2" t="s">
        <v>773</v>
      </c>
      <c r="H28" s="171" t="s">
        <v>774</v>
      </c>
      <c r="I28" s="10">
        <v>176</v>
      </c>
      <c r="J28" s="2" t="str">
        <f>VLOOKUP(I28,'NSCC Reject Reason Codes'!$A$3:$B$615,2,FALSE)</f>
        <v>Ex Date missing/invalid</v>
      </c>
    </row>
    <row r="29" spans="1:10" s="4" customFormat="1" ht="24">
      <c r="A29" s="2" t="s">
        <v>775</v>
      </c>
      <c r="B29" s="2">
        <f t="shared" si="0"/>
        <v>157</v>
      </c>
      <c r="C29" s="2">
        <f t="shared" si="1"/>
        <v>164</v>
      </c>
      <c r="D29" s="2">
        <v>8</v>
      </c>
      <c r="E29" s="2" t="s">
        <v>768</v>
      </c>
      <c r="F29" s="2" t="s">
        <v>385</v>
      </c>
      <c r="G29" s="2" t="s">
        <v>776</v>
      </c>
      <c r="H29" s="2" t="s">
        <v>777</v>
      </c>
      <c r="I29" s="10">
        <v>177</v>
      </c>
      <c r="J29" s="2" t="str">
        <f>VLOOKUP(I29,'NSCC Reject Reason Codes'!$A$3:$B$615,2,FALSE)</f>
        <v>Reinvest Date missing/invalid</v>
      </c>
    </row>
    <row r="30" spans="1:10" s="4" customFormat="1" ht="78" customHeight="1">
      <c r="A30" s="2" t="s">
        <v>778</v>
      </c>
      <c r="B30" s="2">
        <f t="shared" si="0"/>
        <v>165</v>
      </c>
      <c r="C30" s="2">
        <f t="shared" si="1"/>
        <v>172</v>
      </c>
      <c r="D30" s="2">
        <v>8</v>
      </c>
      <c r="E30" s="2" t="s">
        <v>768</v>
      </c>
      <c r="F30" s="2" t="s">
        <v>458</v>
      </c>
      <c r="G30" s="2" t="s">
        <v>769</v>
      </c>
      <c r="H30" s="2" t="s">
        <v>779</v>
      </c>
      <c r="I30" s="10">
        <v>178</v>
      </c>
      <c r="J30" s="2" t="str">
        <f>VLOOKUP(I30,'NSCC Reject Reason Codes'!$A$3:$B$615,2,FALSE)</f>
        <v xml:space="preserve">Payable Date missing/invalid   </v>
      </c>
    </row>
    <row r="31" spans="1:10" s="4" customFormat="1" ht="84">
      <c r="A31" s="2" t="s">
        <v>780</v>
      </c>
      <c r="B31" s="2">
        <f t="shared" si="0"/>
        <v>173</v>
      </c>
      <c r="C31" s="2">
        <f t="shared" si="1"/>
        <v>188</v>
      </c>
      <c r="D31" s="2">
        <v>16</v>
      </c>
      <c r="E31" s="2" t="s">
        <v>374</v>
      </c>
      <c r="F31" s="2" t="s">
        <v>458</v>
      </c>
      <c r="G31" s="2" t="s">
        <v>781</v>
      </c>
      <c r="H31" s="2" t="s">
        <v>782</v>
      </c>
      <c r="I31" s="12">
        <v>179</v>
      </c>
      <c r="J31" s="2" t="str">
        <f>VLOOKUP(I31,'NSCC Reject Reason Codes'!$A$3:$B$615,2,FALSE)</f>
        <v>Dividend/Capital Gain Rate missing/invalid</v>
      </c>
    </row>
    <row r="32" spans="1:10" s="4" customFormat="1" ht="24">
      <c r="A32" s="2" t="s">
        <v>783</v>
      </c>
      <c r="B32" s="2">
        <f t="shared" si="0"/>
        <v>189</v>
      </c>
      <c r="C32" s="2">
        <f t="shared" si="1"/>
        <v>200</v>
      </c>
      <c r="D32" s="2">
        <v>12</v>
      </c>
      <c r="E32" s="2" t="s">
        <v>374</v>
      </c>
      <c r="F32" s="2" t="s">
        <v>385</v>
      </c>
      <c r="G32" s="172" t="s">
        <v>784</v>
      </c>
      <c r="H32" s="2" t="s">
        <v>785</v>
      </c>
      <c r="I32" s="12">
        <v>180</v>
      </c>
      <c r="J32" s="2" t="str">
        <f>VLOOKUP(I32,'NSCC Reject Reason Codes'!$A$3:$B$615,2,FALSE)</f>
        <v>Dividend/Capital Gain Reinvest Price missing/invalid</v>
      </c>
    </row>
    <row r="33" spans="1:10" s="4" customFormat="1" ht="96">
      <c r="A33" s="110" t="s">
        <v>786</v>
      </c>
      <c r="B33" s="2">
        <f t="shared" si="0"/>
        <v>201</v>
      </c>
      <c r="C33" s="2">
        <f t="shared" si="1"/>
        <v>208</v>
      </c>
      <c r="D33" s="2">
        <v>8</v>
      </c>
      <c r="E33" s="2" t="s">
        <v>374</v>
      </c>
      <c r="F33" s="2" t="s">
        <v>458</v>
      </c>
      <c r="G33" s="2" t="s">
        <v>787</v>
      </c>
      <c r="H33" s="2" t="s">
        <v>788</v>
      </c>
      <c r="I33" s="10">
        <v>412</v>
      </c>
      <c r="J33" s="2" t="str">
        <f>VLOOKUP(I33,'NSCC Reject Reason Codes'!$A$3:$B$615,2,FALSE)</f>
        <v>Trade Date/Dealing Date – (Business Date) missing/invalid</v>
      </c>
    </row>
    <row r="34" spans="1:10" s="4" customFormat="1" ht="24">
      <c r="A34" s="2" t="s">
        <v>789</v>
      </c>
      <c r="B34" s="2">
        <f t="shared" si="0"/>
        <v>209</v>
      </c>
      <c r="C34" s="2">
        <f t="shared" si="1"/>
        <v>216</v>
      </c>
      <c r="D34" s="2">
        <v>8</v>
      </c>
      <c r="E34" s="2" t="s">
        <v>374</v>
      </c>
      <c r="F34" s="2" t="s">
        <v>385</v>
      </c>
      <c r="G34" s="2" t="s">
        <v>450</v>
      </c>
      <c r="H34" s="2" t="s">
        <v>790</v>
      </c>
      <c r="I34" s="10">
        <v>310</v>
      </c>
      <c r="J34" s="2" t="str">
        <f>VLOOKUP(I34,'NSCC Reject Reason Codes'!$A$3:$B$615,2,FALSE)</f>
        <v>Performance Fee Payout Date missing/invalid</v>
      </c>
    </row>
    <row r="35" spans="1:10" s="4" customFormat="1" ht="120">
      <c r="A35" s="2" t="s">
        <v>791</v>
      </c>
      <c r="B35" s="2">
        <f t="shared" si="0"/>
        <v>217</v>
      </c>
      <c r="C35" s="2">
        <f t="shared" si="1"/>
        <v>224</v>
      </c>
      <c r="D35" s="2">
        <v>8</v>
      </c>
      <c r="E35" s="2" t="s">
        <v>374</v>
      </c>
      <c r="F35" s="2" t="s">
        <v>458</v>
      </c>
      <c r="G35" s="2" t="s">
        <v>792</v>
      </c>
      <c r="H35" s="2" t="s">
        <v>793</v>
      </c>
      <c r="I35" s="10">
        <v>311</v>
      </c>
      <c r="J35" s="2" t="str">
        <f>VLOOKUP(I35,'NSCC Reject Reason Codes'!$A$3:$B$615,2,FALSE)</f>
        <v>Documentation Date / Expiration Date missing/invalid</v>
      </c>
    </row>
    <row r="36" spans="1:10" s="4" customFormat="1" ht="84">
      <c r="A36" s="2" t="s">
        <v>794</v>
      </c>
      <c r="B36" s="2">
        <f t="shared" si="0"/>
        <v>225</v>
      </c>
      <c r="C36" s="2">
        <f t="shared" si="1"/>
        <v>232</v>
      </c>
      <c r="D36" s="2">
        <v>8</v>
      </c>
      <c r="E36" s="2" t="s">
        <v>374</v>
      </c>
      <c r="F36" s="2" t="s">
        <v>458</v>
      </c>
      <c r="G36" s="2" t="s">
        <v>795</v>
      </c>
      <c r="H36" s="2" t="s">
        <v>796</v>
      </c>
      <c r="I36" s="12">
        <v>181</v>
      </c>
      <c r="J36" s="2" t="str">
        <f>VLOOKUP(I36,'NSCC Reject Reason Codes'!$A$3:$B$615,2,FALSE)</f>
        <v>Security Subscription/Purchase/Capital Call/Commitment Start Date missing/invalid</v>
      </c>
    </row>
    <row r="37" spans="1:10" s="4" customFormat="1" ht="84">
      <c r="A37" s="2" t="s">
        <v>797</v>
      </c>
      <c r="B37" s="2">
        <f t="shared" si="0"/>
        <v>233</v>
      </c>
      <c r="C37" s="2">
        <f t="shared" si="1"/>
        <v>240</v>
      </c>
      <c r="D37" s="2">
        <v>8</v>
      </c>
      <c r="E37" s="2" t="s">
        <v>374</v>
      </c>
      <c r="F37" s="2" t="s">
        <v>458</v>
      </c>
      <c r="G37" s="2" t="s">
        <v>798</v>
      </c>
      <c r="H37" s="2" t="s">
        <v>799</v>
      </c>
      <c r="I37" s="12">
        <v>182</v>
      </c>
      <c r="J37" s="2" t="str">
        <f>VLOOKUP(I37,'NSCC Reject Reason Codes'!$A$3:$B$615,2,FALSE)</f>
        <v xml:space="preserve">Security Subscription/Purchase/Capital Call/Commitment End Date missing/invalid </v>
      </c>
    </row>
    <row r="38" spans="1:10" s="4" customFormat="1" ht="72.75" customHeight="1">
      <c r="A38" s="2" t="s">
        <v>800</v>
      </c>
      <c r="B38" s="2">
        <f t="shared" si="0"/>
        <v>241</v>
      </c>
      <c r="C38" s="2">
        <f t="shared" si="1"/>
        <v>248</v>
      </c>
      <c r="D38" s="2">
        <v>8</v>
      </c>
      <c r="E38" s="2" t="s">
        <v>374</v>
      </c>
      <c r="F38" s="2" t="s">
        <v>458</v>
      </c>
      <c r="G38" s="2" t="s">
        <v>801</v>
      </c>
      <c r="H38" s="2" t="s">
        <v>802</v>
      </c>
      <c r="I38" s="12">
        <v>186</v>
      </c>
      <c r="J38" s="2" t="str">
        <f>VLOOKUP(I38,'NSCC Reject Reason Codes'!$A$3:$B$615,2,FALSE)</f>
        <v>Tender Offer Start/Redemption Date missing/invalid</v>
      </c>
    </row>
    <row r="39" spans="1:10" s="4" customFormat="1" ht="72">
      <c r="A39" s="2" t="s">
        <v>803</v>
      </c>
      <c r="B39" s="2">
        <f t="shared" si="0"/>
        <v>249</v>
      </c>
      <c r="C39" s="2">
        <f t="shared" si="1"/>
        <v>256</v>
      </c>
      <c r="D39" s="2">
        <v>8</v>
      </c>
      <c r="E39" s="2" t="s">
        <v>374</v>
      </c>
      <c r="F39" s="2" t="s">
        <v>458</v>
      </c>
      <c r="G39" s="2" t="s">
        <v>801</v>
      </c>
      <c r="H39" s="2" t="s">
        <v>804</v>
      </c>
      <c r="I39" s="12">
        <v>187</v>
      </c>
      <c r="J39" s="2" t="str">
        <f>VLOOKUP(I39,'NSCC Reject Reason Codes'!$A$3:$B$615,2,FALSE)</f>
        <v>Tender Offer End/Redemption Date missing/invalid</v>
      </c>
    </row>
    <row r="40" spans="1:10" s="4" customFormat="1" ht="24">
      <c r="A40" s="4" t="s">
        <v>805</v>
      </c>
      <c r="B40" s="2">
        <f t="shared" si="0"/>
        <v>257</v>
      </c>
      <c r="C40" s="2">
        <f>$B40+$D40-1</f>
        <v>272</v>
      </c>
      <c r="D40" s="2">
        <v>16</v>
      </c>
      <c r="E40" s="2" t="s">
        <v>374</v>
      </c>
      <c r="F40" s="2" t="s">
        <v>385</v>
      </c>
      <c r="G40" s="33" t="s">
        <v>465</v>
      </c>
      <c r="H40" s="33" t="s">
        <v>806</v>
      </c>
      <c r="I40" s="10">
        <v>439</v>
      </c>
      <c r="J40" s="2" t="str">
        <f>VLOOKUP(I40,'NSCC Reject Reason Codes'!$A$3:$B$615,2,FALSE)</f>
        <v>Total Amount of Tender Offer/Redemption Dollars invalid</v>
      </c>
    </row>
    <row r="41" spans="1:10" s="4" customFormat="1" ht="306" customHeight="1">
      <c r="A41" s="2" t="s">
        <v>807</v>
      </c>
      <c r="B41" s="2">
        <f>$C40+1</f>
        <v>273</v>
      </c>
      <c r="C41" s="2">
        <f t="shared" si="1"/>
        <v>280</v>
      </c>
      <c r="D41" s="2">
        <v>8</v>
      </c>
      <c r="E41" s="2" t="s">
        <v>374</v>
      </c>
      <c r="F41" s="2" t="s">
        <v>458</v>
      </c>
      <c r="G41" s="2" t="s">
        <v>808</v>
      </c>
      <c r="H41" s="2" t="s">
        <v>809</v>
      </c>
      <c r="I41" s="12">
        <v>17</v>
      </c>
      <c r="J41" s="2" t="str">
        <f>VLOOKUP(I41,'NSCC Reject Reason Codes'!$A$3:$B$615,2,FALSE)</f>
        <v>Settlement Date missing/invalid</v>
      </c>
    </row>
    <row r="42" spans="1:10" s="4" customFormat="1" ht="97.5" customHeight="1">
      <c r="A42" s="2" t="s">
        <v>810</v>
      </c>
      <c r="B42" s="2">
        <f t="shared" si="0"/>
        <v>281</v>
      </c>
      <c r="C42" s="2">
        <f t="shared" si="1"/>
        <v>281</v>
      </c>
      <c r="D42" s="2">
        <v>1</v>
      </c>
      <c r="E42" s="2" t="s">
        <v>376</v>
      </c>
      <c r="F42" s="2" t="s">
        <v>385</v>
      </c>
      <c r="G42" s="2" t="s">
        <v>811</v>
      </c>
      <c r="H42" s="2" t="s">
        <v>812</v>
      </c>
      <c r="I42" s="12">
        <v>19</v>
      </c>
      <c r="J42" s="2" t="str">
        <f>VLOOKUP(I42,'NSCC Reject Reason Codes'!$A$3:$B$615,2,FALSE)</f>
        <v>Settlement Date Override Indicator invalid</v>
      </c>
    </row>
    <row r="43" spans="1:10" s="4" customFormat="1" ht="17.25" customHeight="1">
      <c r="A43" s="2" t="s">
        <v>813</v>
      </c>
      <c r="B43" s="2">
        <f t="shared" si="0"/>
        <v>282</v>
      </c>
      <c r="C43" s="2">
        <f t="shared" si="1"/>
        <v>285</v>
      </c>
      <c r="D43" s="2">
        <v>4</v>
      </c>
      <c r="E43" s="2" t="s">
        <v>374</v>
      </c>
      <c r="F43" s="2" t="s">
        <v>385</v>
      </c>
      <c r="G43" s="2" t="s">
        <v>814</v>
      </c>
      <c r="H43" s="2" t="s">
        <v>815</v>
      </c>
      <c r="I43" s="12">
        <v>188</v>
      </c>
      <c r="J43" s="2" t="str">
        <f>VLOOKUP(I43,'NSCC Reject Reason Codes'!$A$3:$B$615,2,FALSE)</f>
        <v>Trading Cutoff Time missing/invalid</v>
      </c>
    </row>
    <row r="44" spans="1:10" s="4" customFormat="1" ht="128.25" customHeight="1">
      <c r="A44" s="2" t="s">
        <v>816</v>
      </c>
      <c r="B44" s="2">
        <f t="shared" si="0"/>
        <v>286</v>
      </c>
      <c r="C44" s="2">
        <f t="shared" si="1"/>
        <v>288</v>
      </c>
      <c r="D44" s="2">
        <v>3</v>
      </c>
      <c r="E44" s="2" t="s">
        <v>376</v>
      </c>
      <c r="F44" s="2" t="s">
        <v>385</v>
      </c>
      <c r="G44" s="13"/>
      <c r="H44" s="2" t="s">
        <v>817</v>
      </c>
      <c r="I44" s="12">
        <v>189</v>
      </c>
      <c r="J44" s="2" t="str">
        <f>VLOOKUP(I44,'NSCC Reject Reason Codes'!$A$3:$B$615,2,FALSE)</f>
        <v>Trading Cutoff Time Zone missing/invalid</v>
      </c>
    </row>
    <row r="45" spans="1:10" s="4" customFormat="1" ht="48">
      <c r="A45" s="2" t="s">
        <v>818</v>
      </c>
      <c r="B45" s="2">
        <f t="shared" si="0"/>
        <v>289</v>
      </c>
      <c r="C45" s="2">
        <f t="shared" si="1"/>
        <v>296</v>
      </c>
      <c r="D45" s="2">
        <v>8</v>
      </c>
      <c r="E45" s="2" t="s">
        <v>374</v>
      </c>
      <c r="F45" s="2" t="s">
        <v>458</v>
      </c>
      <c r="G45" s="2" t="s">
        <v>819</v>
      </c>
      <c r="H45" s="2"/>
      <c r="I45" s="10">
        <v>437</v>
      </c>
      <c r="J45" s="2" t="str">
        <f>VLOOKUP(I45,'NSCC Reject Reason Codes'!$A$3:$B$615,2,FALSE)</f>
        <v>Rescission Date invalid</v>
      </c>
    </row>
    <row r="46" spans="1:10" s="4" customFormat="1" ht="120">
      <c r="A46" s="2" t="s">
        <v>820</v>
      </c>
      <c r="B46" s="2">
        <f t="shared" si="0"/>
        <v>297</v>
      </c>
      <c r="C46" s="2">
        <f t="shared" si="1"/>
        <v>298</v>
      </c>
      <c r="D46" s="2">
        <v>2</v>
      </c>
      <c r="E46" s="2" t="s">
        <v>376</v>
      </c>
      <c r="F46" s="4" t="s">
        <v>458</v>
      </c>
      <c r="G46" s="2" t="s">
        <v>821</v>
      </c>
      <c r="H46" s="2" t="s">
        <v>822</v>
      </c>
      <c r="I46" s="10">
        <v>441</v>
      </c>
      <c r="J46" s="2" t="str">
        <f>VLOOKUP(I46,'NSCC Reject Reason Codes'!$A$3:$B$615,2,FALSE)</f>
        <v>Recurring Transaction Frequency missing/invalid</v>
      </c>
    </row>
    <row r="47" spans="1:10" s="4" customFormat="1" ht="132" customHeight="1">
      <c r="A47" s="2" t="s">
        <v>823</v>
      </c>
      <c r="B47" s="2">
        <v>299</v>
      </c>
      <c r="C47" s="2">
        <f t="shared" si="1"/>
        <v>300</v>
      </c>
      <c r="D47" s="2">
        <v>2</v>
      </c>
      <c r="E47" s="2" t="s">
        <v>376</v>
      </c>
      <c r="F47" s="4" t="s">
        <v>458</v>
      </c>
      <c r="G47" s="2" t="s">
        <v>824</v>
      </c>
      <c r="H47" s="2" t="s">
        <v>825</v>
      </c>
      <c r="I47" s="10">
        <v>442</v>
      </c>
      <c r="J47" s="2" t="str">
        <f>VLOOKUP(I47,'NSCC Reject Reason Codes'!$A$3:$B$615,2,FALSE)</f>
        <v>Recurring  Transaction Dealing Day missing/invalid</v>
      </c>
    </row>
    <row r="48" spans="1:10" s="4" customFormat="1" ht="114" customHeight="1">
      <c r="A48" s="2" t="s">
        <v>826</v>
      </c>
      <c r="B48" s="2">
        <v>301</v>
      </c>
      <c r="C48" s="2">
        <f t="shared" si="1"/>
        <v>302</v>
      </c>
      <c r="D48" s="2">
        <v>2</v>
      </c>
      <c r="E48" s="2" t="s">
        <v>376</v>
      </c>
      <c r="F48" s="4" t="s">
        <v>458</v>
      </c>
      <c r="G48" s="2" t="s">
        <v>827</v>
      </c>
      <c r="H48" s="2" t="s">
        <v>828</v>
      </c>
      <c r="I48" s="10">
        <v>443</v>
      </c>
      <c r="J48" s="2" t="str">
        <f>VLOOKUP(I48,'NSCC Reject Reason Codes'!$A$3:$B$615,2,FALSE)</f>
        <v>Recurring  Transaction Dealing Date missing/invalid</v>
      </c>
    </row>
    <row r="49" spans="1:10" s="4" customFormat="1" ht="294.60000000000002" customHeight="1">
      <c r="A49" s="2" t="s">
        <v>829</v>
      </c>
      <c r="B49" s="2">
        <v>303</v>
      </c>
      <c r="C49" s="2">
        <f t="shared" si="1"/>
        <v>310</v>
      </c>
      <c r="D49" s="2">
        <v>8</v>
      </c>
      <c r="E49" s="2" t="s">
        <v>376</v>
      </c>
      <c r="F49" s="2" t="s">
        <v>458</v>
      </c>
      <c r="G49" s="2" t="s">
        <v>830</v>
      </c>
      <c r="H49" s="2" t="s">
        <v>831</v>
      </c>
      <c r="I49" s="10">
        <v>444</v>
      </c>
      <c r="J49" s="2" t="str">
        <f>VLOOKUP(I49,'NSCC Reject Reason Codes'!$A$3:$B$615,2,FALSE)</f>
        <v>Recurring  Transaction Dealing Months missing/invalid</v>
      </c>
    </row>
    <row r="50" spans="1:10" s="4" customFormat="1" ht="228">
      <c r="A50" s="2" t="s">
        <v>832</v>
      </c>
      <c r="B50" s="2">
        <f>$C49+1</f>
        <v>311</v>
      </c>
      <c r="C50" s="2">
        <f t="shared" si="1"/>
        <v>312</v>
      </c>
      <c r="D50" s="2">
        <v>2</v>
      </c>
      <c r="E50" s="2" t="s">
        <v>376</v>
      </c>
      <c r="F50" s="2" t="s">
        <v>458</v>
      </c>
      <c r="G50" s="2" t="s">
        <v>833</v>
      </c>
      <c r="H50" s="2" t="s">
        <v>834</v>
      </c>
      <c r="I50" s="10">
        <v>445</v>
      </c>
      <c r="J50" s="2" t="str">
        <f>VLOOKUP(I50,'NSCC Reject Reason Codes'!$A$3:$B$615,2,FALSE)</f>
        <v>Recurring  Transaction Settlement Day  missing/invalid</v>
      </c>
    </row>
    <row r="51" spans="1:10" s="4" customFormat="1" ht="285" customHeight="1">
      <c r="A51" s="2" t="s">
        <v>835</v>
      </c>
      <c r="B51" s="2">
        <f>$C50+1</f>
        <v>313</v>
      </c>
      <c r="C51" s="2">
        <f t="shared" si="1"/>
        <v>320</v>
      </c>
      <c r="D51" s="2">
        <v>8</v>
      </c>
      <c r="E51" s="2" t="s">
        <v>376</v>
      </c>
      <c r="F51" s="2" t="s">
        <v>458</v>
      </c>
      <c r="G51" s="2" t="s">
        <v>836</v>
      </c>
      <c r="H51" s="2" t="s">
        <v>837</v>
      </c>
      <c r="I51" s="10">
        <v>446</v>
      </c>
      <c r="J51" s="2" t="str">
        <f>VLOOKUP(I51,'NSCC Reject Reason Codes'!$A$3:$B$615,2,FALSE)</f>
        <v>Recurring Transaction Settlement Months  missing/invalid</v>
      </c>
    </row>
    <row r="52" spans="1:10" s="4" customFormat="1" ht="142.5" customHeight="1">
      <c r="A52" s="2" t="s">
        <v>838</v>
      </c>
      <c r="B52" s="2">
        <f>$C51+1</f>
        <v>321</v>
      </c>
      <c r="C52" s="2">
        <f t="shared" si="1"/>
        <v>322</v>
      </c>
      <c r="D52" s="2">
        <v>2</v>
      </c>
      <c r="E52" s="2" t="s">
        <v>376</v>
      </c>
      <c r="F52" s="4" t="s">
        <v>458</v>
      </c>
      <c r="G52" s="110" t="s">
        <v>839</v>
      </c>
      <c r="H52" s="2" t="s">
        <v>840</v>
      </c>
      <c r="I52" s="10">
        <v>447</v>
      </c>
      <c r="J52" s="2" t="str">
        <f>VLOOKUP(I52,'NSCC Reject Reason Codes'!$A$3:$B$615,2,FALSE)</f>
        <v>Recurring Transaction Settlement Date missing/invalid</v>
      </c>
    </row>
    <row r="53" spans="1:10" s="4" customFormat="1" ht="24">
      <c r="A53" s="2" t="s">
        <v>841</v>
      </c>
      <c r="B53" s="2">
        <f>$C52+1</f>
        <v>323</v>
      </c>
      <c r="C53" s="2">
        <f t="shared" ref="C53:C62" si="2">$B53+$D53-1</f>
        <v>323</v>
      </c>
      <c r="D53" s="2">
        <v>1</v>
      </c>
      <c r="E53" s="2" t="s">
        <v>376</v>
      </c>
      <c r="F53" s="2" t="s">
        <v>385</v>
      </c>
      <c r="G53" s="2" t="s">
        <v>842</v>
      </c>
      <c r="H53" s="2" t="s">
        <v>843</v>
      </c>
      <c r="I53" s="12">
        <v>194</v>
      </c>
      <c r="J53" s="2" t="str">
        <f>VLOOKUP(I53,'NSCC Reject Reason Codes'!$A$3:$B$615,2,FALSE)</f>
        <v>Special Commission Advance Indicator invalid</v>
      </c>
    </row>
    <row r="54" spans="1:10" s="4" customFormat="1" ht="48">
      <c r="A54" s="2" t="s">
        <v>844</v>
      </c>
      <c r="B54" s="2">
        <f t="shared" ref="B54:B62" si="3">$C53+1</f>
        <v>324</v>
      </c>
      <c r="C54" s="2">
        <f t="shared" si="2"/>
        <v>331</v>
      </c>
      <c r="D54" s="2">
        <v>8</v>
      </c>
      <c r="E54" s="2" t="s">
        <v>374</v>
      </c>
      <c r="F54" s="2" t="s">
        <v>458</v>
      </c>
      <c r="G54" s="13" t="s">
        <v>845</v>
      </c>
      <c r="H54" s="2" t="s">
        <v>846</v>
      </c>
      <c r="I54" s="12">
        <v>195</v>
      </c>
      <c r="J54" s="2" t="str">
        <f>VLOOKUP(I54,'NSCC Reject Reason Codes'!$A$3:$B$615,2,FALSE)</f>
        <v>Special Commission Rate missing/invalid</v>
      </c>
    </row>
    <row r="55" spans="1:10" s="4" customFormat="1" ht="12">
      <c r="A55" s="2" t="s">
        <v>847</v>
      </c>
      <c r="B55" s="2">
        <f t="shared" si="3"/>
        <v>332</v>
      </c>
      <c r="C55" s="2">
        <f t="shared" si="2"/>
        <v>335</v>
      </c>
      <c r="D55" s="2">
        <v>4</v>
      </c>
      <c r="E55" s="2" t="s">
        <v>374</v>
      </c>
      <c r="F55" s="2" t="s">
        <v>385</v>
      </c>
      <c r="G55" s="2">
        <v>99.99</v>
      </c>
      <c r="H55" s="2" t="s">
        <v>848</v>
      </c>
      <c r="I55" s="10">
        <v>356</v>
      </c>
      <c r="J55" s="2" t="str">
        <f>VLOOKUP(I55,'NSCC Reject Reason Codes'!$A$3:$B$615,2,FALSE)</f>
        <v>YTD Return invalid</v>
      </c>
    </row>
    <row r="56" spans="1:10" s="4" customFormat="1" ht="24">
      <c r="A56" s="2" t="s">
        <v>849</v>
      </c>
      <c r="B56" s="2">
        <f t="shared" si="3"/>
        <v>336</v>
      </c>
      <c r="C56" s="2">
        <f t="shared" si="2"/>
        <v>336</v>
      </c>
      <c r="D56" s="2">
        <v>1</v>
      </c>
      <c r="E56" s="2" t="s">
        <v>376</v>
      </c>
      <c r="F56" s="2" t="s">
        <v>385</v>
      </c>
      <c r="G56" s="2" t="s">
        <v>850</v>
      </c>
      <c r="H56" s="2"/>
      <c r="I56" s="10">
        <v>357</v>
      </c>
      <c r="J56" s="2" t="str">
        <f>VLOOKUP(I56,'NSCC Reject Reason Codes'!$A$3:$B$615,2,FALSE)</f>
        <v xml:space="preserve">YTD Return Positive/Negative Indicator invalid </v>
      </c>
    </row>
    <row r="57" spans="1:10" s="4" customFormat="1" ht="48">
      <c r="A57" s="2" t="s">
        <v>851</v>
      </c>
      <c r="B57" s="2">
        <f t="shared" si="3"/>
        <v>337</v>
      </c>
      <c r="C57" s="2">
        <f t="shared" si="2"/>
        <v>340</v>
      </c>
      <c r="D57" s="2">
        <v>4</v>
      </c>
      <c r="E57" s="2" t="s">
        <v>374</v>
      </c>
      <c r="F57" s="2" t="s">
        <v>385</v>
      </c>
      <c r="G57" s="2">
        <v>99.99</v>
      </c>
      <c r="H57" s="2" t="s">
        <v>852</v>
      </c>
      <c r="I57" s="10">
        <v>358</v>
      </c>
      <c r="J57" s="2" t="str">
        <f>VLOOKUP(I57,'NSCC Reject Reason Codes'!$A$3:$B$615,2,FALSE)</f>
        <v>VAR(95%) invalid</v>
      </c>
    </row>
    <row r="58" spans="1:10" s="4" customFormat="1" ht="24">
      <c r="A58" s="2" t="s">
        <v>853</v>
      </c>
      <c r="B58" s="2">
        <f t="shared" si="3"/>
        <v>341</v>
      </c>
      <c r="C58" s="2">
        <f t="shared" si="2"/>
        <v>341</v>
      </c>
      <c r="D58" s="2">
        <v>1</v>
      </c>
      <c r="E58" s="2" t="s">
        <v>376</v>
      </c>
      <c r="F58" s="2" t="s">
        <v>385</v>
      </c>
      <c r="G58" s="2" t="s">
        <v>850</v>
      </c>
      <c r="H58" s="2"/>
      <c r="I58" s="10">
        <v>359</v>
      </c>
      <c r="J58" s="2" t="str">
        <f>VLOOKUP(I58,'NSCC Reject Reason Codes'!$A$3:$B$615,2,FALSE)</f>
        <v xml:space="preserve">VAR Positive/Negative Indicator invalid </v>
      </c>
    </row>
    <row r="59" spans="1:10" s="4" customFormat="1" ht="84">
      <c r="A59" s="2" t="s">
        <v>854</v>
      </c>
      <c r="B59" s="2">
        <f t="shared" si="3"/>
        <v>342</v>
      </c>
      <c r="C59" s="2">
        <f t="shared" si="2"/>
        <v>345</v>
      </c>
      <c r="D59" s="2">
        <v>4</v>
      </c>
      <c r="E59" s="2" t="s">
        <v>374</v>
      </c>
      <c r="F59" s="2" t="s">
        <v>385</v>
      </c>
      <c r="G59" s="2">
        <v>99.99</v>
      </c>
      <c r="H59" s="2" t="s">
        <v>855</v>
      </c>
      <c r="I59" s="10">
        <v>360</v>
      </c>
      <c r="J59" s="2" t="str">
        <f>VLOOKUP(I59,'NSCC Reject Reason Codes'!$A$3:$B$615,2,FALSE)</f>
        <v>Sharpe Ratio invalid</v>
      </c>
    </row>
    <row r="60" spans="1:10" s="4" customFormat="1" ht="84">
      <c r="A60" s="2" t="s">
        <v>856</v>
      </c>
      <c r="B60" s="2">
        <f t="shared" si="3"/>
        <v>346</v>
      </c>
      <c r="C60" s="2">
        <f t="shared" si="2"/>
        <v>346</v>
      </c>
      <c r="D60" s="2">
        <v>1</v>
      </c>
      <c r="E60" s="2" t="s">
        <v>376</v>
      </c>
      <c r="F60" s="2" t="s">
        <v>385</v>
      </c>
      <c r="G60" s="2" t="s">
        <v>850</v>
      </c>
      <c r="H60" s="2" t="s">
        <v>855</v>
      </c>
      <c r="I60" s="10">
        <v>361</v>
      </c>
      <c r="J60" s="2" t="str">
        <f>VLOOKUP(I60,'NSCC Reject Reason Codes'!$A$3:$B$615,2,FALSE)</f>
        <v xml:space="preserve">Sharpe Ratio Positive/Negative Indicator invalid </v>
      </c>
    </row>
    <row r="61" spans="1:10" s="4" customFormat="1" ht="84">
      <c r="A61" s="2" t="s">
        <v>857</v>
      </c>
      <c r="B61" s="2">
        <f t="shared" si="3"/>
        <v>347</v>
      </c>
      <c r="C61" s="2">
        <f t="shared" si="2"/>
        <v>350</v>
      </c>
      <c r="D61" s="2">
        <v>4</v>
      </c>
      <c r="E61" s="2" t="s">
        <v>374</v>
      </c>
      <c r="F61" s="2" t="s">
        <v>385</v>
      </c>
      <c r="G61" s="2">
        <v>99.99</v>
      </c>
      <c r="H61" s="2" t="s">
        <v>858</v>
      </c>
      <c r="I61" s="10">
        <v>362</v>
      </c>
      <c r="J61" s="2" t="str">
        <f>VLOOKUP(I61,'NSCC Reject Reason Codes'!$A$3:$B$615,2,FALSE)</f>
        <v>Sortino Ratio invalid</v>
      </c>
    </row>
    <row r="62" spans="1:10" s="4" customFormat="1" ht="84">
      <c r="A62" s="2" t="s">
        <v>859</v>
      </c>
      <c r="B62" s="2">
        <f t="shared" si="3"/>
        <v>351</v>
      </c>
      <c r="C62" s="2">
        <f t="shared" si="2"/>
        <v>351</v>
      </c>
      <c r="D62" s="2">
        <v>1</v>
      </c>
      <c r="E62" s="2" t="s">
        <v>376</v>
      </c>
      <c r="F62" s="2" t="s">
        <v>385</v>
      </c>
      <c r="G62" s="2" t="s">
        <v>850</v>
      </c>
      <c r="H62" s="2" t="s">
        <v>858</v>
      </c>
      <c r="I62" s="10">
        <v>363</v>
      </c>
      <c r="J62" s="2" t="str">
        <f>VLOOKUP(I62,'NSCC Reject Reason Codes'!$A$3:$B$615,2,FALSE)</f>
        <v xml:space="preserve">Sortino Ratio Positive/Negative Indicator invalid </v>
      </c>
    </row>
    <row r="63" spans="1:10" s="4" customFormat="1" ht="144">
      <c r="A63" s="2" t="s">
        <v>860</v>
      </c>
      <c r="B63" s="2">
        <f t="shared" ref="B63:B73" si="4">$C62+1</f>
        <v>352</v>
      </c>
      <c r="C63" s="2">
        <f t="shared" ref="C63:C73" si="5">$B63+$D63-1</f>
        <v>352</v>
      </c>
      <c r="D63" s="2">
        <v>1</v>
      </c>
      <c r="E63" s="2" t="s">
        <v>376</v>
      </c>
      <c r="F63" s="2" t="s">
        <v>385</v>
      </c>
      <c r="G63" s="2" t="s">
        <v>455</v>
      </c>
      <c r="H63" s="2" t="s">
        <v>861</v>
      </c>
      <c r="I63" s="10">
        <v>58</v>
      </c>
      <c r="J63" s="2" t="str">
        <f>VLOOKUP(I63,'NSCC Reject Reason Codes'!$A$3:$B$615,2,FALSE)</f>
        <v>Automatic Holdback Refund missing/invalid</v>
      </c>
    </row>
    <row r="64" spans="1:10" s="4" customFormat="1" ht="72">
      <c r="A64" s="2" t="s">
        <v>862</v>
      </c>
      <c r="B64" s="2">
        <f t="shared" si="4"/>
        <v>353</v>
      </c>
      <c r="C64" s="2">
        <f t="shared" si="5"/>
        <v>360</v>
      </c>
      <c r="D64" s="2">
        <v>8</v>
      </c>
      <c r="E64" s="2" t="s">
        <v>374</v>
      </c>
      <c r="F64" s="2" t="s">
        <v>385</v>
      </c>
      <c r="G64" s="2" t="s">
        <v>450</v>
      </c>
      <c r="H64" s="171" t="s">
        <v>863</v>
      </c>
      <c r="I64" s="10">
        <v>51</v>
      </c>
      <c r="J64" s="2" t="str">
        <f>VLOOKUP(I64,'NSCC Reject Reason Codes'!$A$3:$B$615,2,FALSE)</f>
        <v>Holdback Release Date missing/invalid</v>
      </c>
    </row>
    <row r="65" spans="1:10" s="4" customFormat="1" ht="49.5" customHeight="1">
      <c r="A65" s="4" t="s">
        <v>864</v>
      </c>
      <c r="B65" s="2">
        <f t="shared" si="4"/>
        <v>361</v>
      </c>
      <c r="C65" s="2">
        <f t="shared" si="5"/>
        <v>368</v>
      </c>
      <c r="D65" s="2">
        <v>8</v>
      </c>
      <c r="E65" s="2" t="s">
        <v>374</v>
      </c>
      <c r="F65" s="4" t="s">
        <v>375</v>
      </c>
      <c r="G65" s="2" t="s">
        <v>865</v>
      </c>
      <c r="H65" s="2"/>
      <c r="I65" s="10">
        <v>438</v>
      </c>
      <c r="J65" s="2" t="str">
        <f>VLOOKUP(I65,'NSCC Reject Reason Codes'!$A$3:$B$615,2,FALSE)</f>
        <v>Security Announcement Last Updated missing/invalid</v>
      </c>
    </row>
    <row r="66" spans="1:10" s="4" customFormat="1" ht="271.14999999999998" customHeight="1">
      <c r="A66" s="2" t="s">
        <v>866</v>
      </c>
      <c r="B66" s="2">
        <f t="shared" si="4"/>
        <v>369</v>
      </c>
      <c r="C66" s="2">
        <f t="shared" si="5"/>
        <v>384</v>
      </c>
      <c r="D66" s="2">
        <v>16</v>
      </c>
      <c r="E66" s="2" t="s">
        <v>376</v>
      </c>
      <c r="F66" s="2" t="s">
        <v>458</v>
      </c>
      <c r="G66" s="2" t="s">
        <v>867</v>
      </c>
      <c r="H66" s="11" t="s">
        <v>868</v>
      </c>
      <c r="I66" s="10">
        <v>508</v>
      </c>
      <c r="J66" s="2" t="str">
        <f>VLOOKUP(I66,'NSCC Reject Reason Codes'!$A$3:$B$615,2,FALSE)</f>
        <v>Series NSCC Security Issue Number missing/invalid</v>
      </c>
    </row>
    <row r="67" spans="1:10" s="4" customFormat="1" ht="72">
      <c r="A67" s="2" t="s">
        <v>869</v>
      </c>
      <c r="B67" s="2">
        <f t="shared" si="4"/>
        <v>385</v>
      </c>
      <c r="C67" s="2">
        <f t="shared" si="5"/>
        <v>392</v>
      </c>
      <c r="D67" s="2">
        <v>8</v>
      </c>
      <c r="E67" s="2" t="s">
        <v>374</v>
      </c>
      <c r="F67" s="2" t="s">
        <v>458</v>
      </c>
      <c r="G67" s="2" t="s">
        <v>870</v>
      </c>
      <c r="H67" s="110" t="s">
        <v>871</v>
      </c>
      <c r="I67" s="10">
        <v>308</v>
      </c>
      <c r="J67" s="2" t="str">
        <f>VLOOKUP(I67,'NSCC Reject Reason Codes'!$A$3:$B$615,2,FALSE)</f>
        <v>Series Roll Up Date missing/invalid</v>
      </c>
    </row>
    <row r="68" spans="1:10" s="4" customFormat="1" ht="24">
      <c r="A68" s="2" t="s">
        <v>872</v>
      </c>
      <c r="B68" s="2">
        <f t="shared" si="4"/>
        <v>393</v>
      </c>
      <c r="C68" s="2">
        <f t="shared" si="5"/>
        <v>404</v>
      </c>
      <c r="D68" s="2">
        <v>12</v>
      </c>
      <c r="E68" s="2" t="s">
        <v>374</v>
      </c>
      <c r="F68" s="2" t="s">
        <v>385</v>
      </c>
      <c r="G68" s="123" t="s">
        <v>784</v>
      </c>
      <c r="H68" s="2" t="s">
        <v>873</v>
      </c>
      <c r="I68" s="10">
        <v>510</v>
      </c>
      <c r="J68" s="2" t="str">
        <f>VLOOKUP(I68,'NSCC Reject Reason Codes'!$A$3:$B$615,2,FALSE)</f>
        <v>Initial Price Per Share invalid</v>
      </c>
    </row>
    <row r="69" spans="1:10" s="4" customFormat="1" ht="45" customHeight="1">
      <c r="A69" s="2" t="s">
        <v>874</v>
      </c>
      <c r="B69" s="2">
        <f t="shared" si="4"/>
        <v>405</v>
      </c>
      <c r="C69" s="2">
        <f t="shared" si="5"/>
        <v>420</v>
      </c>
      <c r="D69" s="2">
        <v>16</v>
      </c>
      <c r="E69" s="2" t="s">
        <v>374</v>
      </c>
      <c r="F69" s="2" t="s">
        <v>385</v>
      </c>
      <c r="G69" s="123" t="s">
        <v>875</v>
      </c>
      <c r="H69" s="2"/>
      <c r="I69" s="173">
        <v>523</v>
      </c>
      <c r="J69" s="2" t="str">
        <f>VLOOKUP(I69,'NSCC Reject Reason Codes'!$A$3:$B$615,2,FALSE)</f>
        <v>Total Distributions invalid</v>
      </c>
    </row>
    <row r="70" spans="1:10" s="4" customFormat="1" ht="78" customHeight="1">
      <c r="A70" s="2" t="s">
        <v>876</v>
      </c>
      <c r="B70" s="2">
        <f t="shared" si="4"/>
        <v>421</v>
      </c>
      <c r="C70" s="2">
        <f t="shared" si="5"/>
        <v>436</v>
      </c>
      <c r="D70" s="2">
        <v>16</v>
      </c>
      <c r="E70" s="2" t="s">
        <v>374</v>
      </c>
      <c r="F70" s="2" t="s">
        <v>385</v>
      </c>
      <c r="G70" s="123" t="s">
        <v>875</v>
      </c>
      <c r="H70" s="86" t="s">
        <v>877</v>
      </c>
      <c r="I70" s="120">
        <v>524</v>
      </c>
      <c r="J70" s="2" t="str">
        <f>VLOOKUP(I70,'NSCC Reject Reason Codes'!$A$3:$B$615,2,FALSE)</f>
        <v>Ordinary Dividends invalid</v>
      </c>
    </row>
    <row r="71" spans="1:10" s="4" customFormat="1" ht="62.25" customHeight="1">
      <c r="A71" s="2" t="s">
        <v>878</v>
      </c>
      <c r="B71" s="2">
        <f t="shared" si="4"/>
        <v>437</v>
      </c>
      <c r="C71" s="2">
        <f t="shared" si="5"/>
        <v>452</v>
      </c>
      <c r="D71" s="2">
        <v>16</v>
      </c>
      <c r="E71" s="2" t="s">
        <v>374</v>
      </c>
      <c r="F71" s="2" t="s">
        <v>385</v>
      </c>
      <c r="G71" s="123" t="s">
        <v>875</v>
      </c>
      <c r="H71" s="125" t="s">
        <v>879</v>
      </c>
      <c r="I71" s="173">
        <v>525</v>
      </c>
      <c r="J71" s="2" t="str">
        <f>VLOOKUP(I71,'NSCC Reject Reason Codes'!$A$3:$B$615,2,FALSE)</f>
        <v>Non-Dividend Distribution invalid</v>
      </c>
    </row>
    <row r="72" spans="1:10" s="4" customFormat="1" ht="108">
      <c r="A72" s="2" t="s">
        <v>880</v>
      </c>
      <c r="B72" s="2">
        <f t="shared" si="4"/>
        <v>453</v>
      </c>
      <c r="C72" s="2">
        <f t="shared" si="5"/>
        <v>460</v>
      </c>
      <c r="D72" s="2">
        <v>8</v>
      </c>
      <c r="E72" s="4" t="s">
        <v>374</v>
      </c>
      <c r="F72" s="4" t="s">
        <v>385</v>
      </c>
      <c r="G72" s="2" t="s">
        <v>881</v>
      </c>
      <c r="H72" s="2" t="s">
        <v>882</v>
      </c>
      <c r="I72" s="10">
        <v>545</v>
      </c>
      <c r="J72" s="2" t="str">
        <f>VLOOKUP(I72,'NSCC Reject Reason Codes'!$A$3:$B$615,2,FALSE)</f>
        <v>Contract Note Date Missing/Invalid</v>
      </c>
    </row>
    <row r="73" spans="1:10" s="4" customFormat="1" ht="144">
      <c r="A73" s="2" t="s">
        <v>883</v>
      </c>
      <c r="B73" s="2">
        <f t="shared" si="4"/>
        <v>461</v>
      </c>
      <c r="C73" s="2">
        <f t="shared" si="5"/>
        <v>468</v>
      </c>
      <c r="D73" s="2">
        <v>8</v>
      </c>
      <c r="E73" s="2" t="s">
        <v>374</v>
      </c>
      <c r="F73" s="2" t="s">
        <v>458</v>
      </c>
      <c r="G73" s="2" t="s">
        <v>884</v>
      </c>
      <c r="H73" s="2" t="s">
        <v>885</v>
      </c>
      <c r="I73" s="10">
        <v>425</v>
      </c>
      <c r="J73" s="2" t="str">
        <f>VLOOKUP(I73,'NSCC Reject Reason Codes'!$A$3:$B$615,2,FALSE)</f>
        <v>Trade Date/Dealing Date – (Calendar Date) missing/invalid</v>
      </c>
    </row>
    <row r="74" spans="1:10" s="4" customFormat="1" ht="84">
      <c r="A74" s="102" t="s">
        <v>886</v>
      </c>
      <c r="B74" s="102">
        <f>$C73+1</f>
        <v>469</v>
      </c>
      <c r="C74" s="102">
        <f>$B74+$D74-1</f>
        <v>473</v>
      </c>
      <c r="D74" s="102">
        <v>5</v>
      </c>
      <c r="E74" s="102" t="s">
        <v>376</v>
      </c>
      <c r="F74" s="102" t="s">
        <v>458</v>
      </c>
      <c r="G74" s="102" t="s">
        <v>887</v>
      </c>
      <c r="H74" s="102" t="s">
        <v>888</v>
      </c>
      <c r="I74" s="101">
        <v>580</v>
      </c>
      <c r="J74" s="2" t="str">
        <f>VLOOKUP(I74,'NSCC Reject Reason Codes'!$A$3:$B$615,2,FALSE)</f>
        <v>Split/Reverse Split Ratio missing/invalid</v>
      </c>
    </row>
    <row r="75" spans="1:10" s="4" customFormat="1" ht="31.5" customHeight="1">
      <c r="A75" s="2" t="s">
        <v>889</v>
      </c>
      <c r="B75" s="102">
        <f>$C74+1</f>
        <v>474</v>
      </c>
      <c r="C75" s="102">
        <f>$B75+$D75-1</f>
        <v>487</v>
      </c>
      <c r="D75" s="2">
        <v>14</v>
      </c>
      <c r="E75" s="2" t="s">
        <v>374</v>
      </c>
      <c r="F75" s="2" t="s">
        <v>385</v>
      </c>
      <c r="G75" s="6" t="s">
        <v>890</v>
      </c>
      <c r="H75" s="2"/>
      <c r="I75" s="10">
        <v>588</v>
      </c>
      <c r="J75" s="2" t="str">
        <f>VLOOKUP(I75,'NSCC Reject Reason Codes'!$A$3:$B$615,2,FALSE)</f>
        <v>Total Amount of Tender Offer/Redemption Shares invalid</v>
      </c>
    </row>
  </sheetData>
  <autoFilter ref="A2:J74" xr:uid="{00000000-0009-0000-0000-000004000000}"/>
  <customSheetViews>
    <customSheetView guid="{EE821439-75E3-4A63-A3B6-BCBD88C611ED}" scale="90" showPageBreaks="1" fitToPage="1" printArea="1">
      <pane xSplit="1" ySplit="2" topLeftCell="E3" activePane="bottomRight" state="frozenSplit"/>
      <selection pane="bottomRight"/>
      <rowBreaks count="2" manualBreakCount="2">
        <brk id="26" max="9" man="1"/>
        <brk id="45" max="9" man="1"/>
      </rowBreaks>
      <pageMargins left="0" right="0" top="0" bottom="0" header="0" footer="0"/>
      <printOptions horizontalCentered="1" gridLines="1"/>
      <pageSetup paperSize="5" scale="82" fitToHeight="0" orientation="landscape" r:id="rId1"/>
      <headerFooter alignWithMargins="0">
        <oddHeader>&amp;C&amp;A</oddHeader>
        <oddFooter>&amp;L&amp;A&amp;C&amp;P</oddFooter>
      </headerFooter>
    </customSheetView>
    <customSheetView guid="{D7F7BEE5-BE09-43B7-BD73-E69A29CFAB86}" fitToPage="1">
      <pane xSplit="1" ySplit="1" topLeftCell="B35" activePane="bottomRight" state="frozenSplit"/>
      <selection pane="bottomRight" activeCell="A14" sqref="A14"/>
      <rowBreaks count="2" manualBreakCount="2">
        <brk id="25" max="9" man="1"/>
        <brk id="44" max="9" man="1"/>
      </rowBreaks>
      <pageMargins left="0" right="0" top="0" bottom="0" header="0" footer="0"/>
      <printOptions horizontalCentered="1" gridLines="1"/>
      <pageSetup paperSize="5" scale="83" fitToHeight="0" orientation="landscape" r:id="rId2"/>
      <headerFooter alignWithMargins="0">
        <oddHeader>&amp;C&amp;A</oddHeader>
        <oddFooter>&amp;L&amp;A&amp;C&amp;P</oddFooter>
      </headerFooter>
    </customSheetView>
    <customSheetView guid="{02149C7A-8138-4D93-95DB-BA5C87F38634}" showPageBreaks="1" fitToPage="1" printArea="1">
      <pane xSplit="1" ySplit="2" topLeftCell="B3" activePane="bottomRight" state="frozenSplit"/>
      <selection pane="bottomRight" activeCell="H11" sqref="H11"/>
      <rowBreaks count="2" manualBreakCount="2">
        <brk id="26" max="9" man="1"/>
        <brk id="45" max="9" man="1"/>
      </rowBreaks>
      <pageMargins left="0" right="0" top="0" bottom="0" header="0" footer="0"/>
      <printOptions horizontalCentered="1" gridLines="1"/>
      <pageSetup paperSize="5" scale="82" fitToHeight="0" orientation="landscape" r:id="rId3"/>
      <headerFooter alignWithMargins="0">
        <oddHeader>&amp;C&amp;A</oddHeader>
        <oddFooter>&amp;L&amp;A&amp;C&amp;P</oddFooter>
      </headerFooter>
    </customSheetView>
  </customSheetViews>
  <phoneticPr fontId="1" type="noConversion"/>
  <hyperlinks>
    <hyperlink ref="B1" location="'Table of Contents'!A1" display="T.O.C" xr:uid="{00000000-0004-0000-0400-000000000000}"/>
  </hyperlinks>
  <printOptions horizontalCentered="1" gridLines="1"/>
  <pageMargins left="0.25" right="0.25" top="0.75" bottom="1" header="0.3" footer="0.3"/>
  <pageSetup scale="78" fitToHeight="0" orientation="landscape" r:id="rId4"/>
  <headerFooter alignWithMargins="0">
    <oddHeader>&amp;C&amp;A</oddHeader>
    <oddFooter>&amp;C&amp;P&amp;L&amp;"Arial"&amp;10&amp;K000000&amp;A_x000D_&amp;1#&amp;"Arial"&amp;10&amp;K737373DTCC Public (White)</oddFooter>
  </headerFooter>
  <rowBreaks count="2" manualBreakCount="2">
    <brk id="26" max="9" man="1"/>
    <brk id="45" max="9" man="1"/>
  </rowBreaks>
  <ignoredErrors>
    <ignoredError sqref="G32 G40 G68:G71 G75"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J83"/>
  <sheetViews>
    <sheetView zoomScaleNormal="100" workbookViewId="0"/>
  </sheetViews>
  <sheetFormatPr defaultColWidth="9.140625" defaultRowHeight="12.75"/>
  <cols>
    <col min="1" max="1" width="31.5703125" style="3" customWidth="1"/>
    <col min="2" max="3" width="7.7109375" style="3" customWidth="1"/>
    <col min="4" max="4" width="6.42578125" style="3" bestFit="1" customWidth="1"/>
    <col min="5" max="6" width="7.7109375" style="3" customWidth="1"/>
    <col min="7" max="8" width="40.7109375" style="3" customWidth="1"/>
    <col min="9" max="9" width="7.7109375" style="3" customWidth="1"/>
    <col min="10" max="10" width="41.42578125" style="3" customWidth="1"/>
    <col min="11" max="16384" width="9.140625" style="3"/>
  </cols>
  <sheetData>
    <row r="1" spans="1:10" ht="18.75" customHeight="1">
      <c r="A1" s="64" t="s">
        <v>7</v>
      </c>
      <c r="B1" s="66" t="s">
        <v>47</v>
      </c>
    </row>
    <row r="2" spans="1:10" ht="30" customHeight="1">
      <c r="A2" s="7" t="s">
        <v>363</v>
      </c>
      <c r="B2" s="7" t="s">
        <v>364</v>
      </c>
      <c r="C2" s="7" t="s">
        <v>365</v>
      </c>
      <c r="D2" s="7" t="s">
        <v>366</v>
      </c>
      <c r="E2" s="7" t="s">
        <v>367</v>
      </c>
      <c r="F2" s="7" t="s">
        <v>368</v>
      </c>
      <c r="G2" s="42" t="s">
        <v>369</v>
      </c>
      <c r="H2" s="7" t="s">
        <v>370</v>
      </c>
      <c r="I2" s="7" t="s">
        <v>371</v>
      </c>
      <c r="J2" s="7" t="s">
        <v>372</v>
      </c>
    </row>
    <row r="3" spans="1:10" s="4" customFormat="1" ht="12">
      <c r="A3" s="2" t="s">
        <v>373</v>
      </c>
      <c r="B3" s="2">
        <v>1</v>
      </c>
      <c r="C3" s="2">
        <v>4</v>
      </c>
      <c r="D3" s="2">
        <v>4</v>
      </c>
      <c r="E3" s="2" t="s">
        <v>374</v>
      </c>
      <c r="F3" s="2" t="s">
        <v>375</v>
      </c>
      <c r="G3" s="2"/>
      <c r="H3" s="2"/>
      <c r="I3" s="10">
        <v>1</v>
      </c>
      <c r="J3" s="2" t="str">
        <f>VLOOKUP(I3,'NSCC Reject Reason Codes'!$A$3:$B$615,2,FALSE)</f>
        <v>Record Length missing/invalid</v>
      </c>
    </row>
    <row r="4" spans="1:10" s="4" customFormat="1" ht="12">
      <c r="A4" s="2" t="s">
        <v>51</v>
      </c>
      <c r="B4" s="2">
        <f>$C3+1</f>
        <v>5</v>
      </c>
      <c r="C4" s="2">
        <f>$B4+$D4-1</f>
        <v>5</v>
      </c>
      <c r="D4" s="2">
        <v>1</v>
      </c>
      <c r="E4" s="2" t="s">
        <v>376</v>
      </c>
      <c r="F4" s="2" t="s">
        <v>375</v>
      </c>
      <c r="G4" s="2" t="s">
        <v>77</v>
      </c>
      <c r="H4" s="2"/>
      <c r="I4" s="10">
        <v>2</v>
      </c>
      <c r="J4" s="2" t="str">
        <f>VLOOKUP(I4,'NSCC Reject Reason Codes'!$A$3:$B$615,2,FALSE)</f>
        <v>Originator Type missing/invalid</v>
      </c>
    </row>
    <row r="5" spans="1:10" s="4" customFormat="1" ht="60">
      <c r="A5" s="2" t="s">
        <v>377</v>
      </c>
      <c r="B5" s="2">
        <f t="shared" ref="B5:B82" si="0">$C4+1</f>
        <v>6</v>
      </c>
      <c r="C5" s="2">
        <f t="shared" ref="C5:C82" si="1">$B5+$D5-1</f>
        <v>13</v>
      </c>
      <c r="D5" s="2">
        <v>8</v>
      </c>
      <c r="E5" s="2" t="s">
        <v>376</v>
      </c>
      <c r="F5" s="2" t="s">
        <v>375</v>
      </c>
      <c r="G5" s="2" t="s">
        <v>378</v>
      </c>
      <c r="H5" s="2" t="s">
        <v>379</v>
      </c>
      <c r="I5" s="10">
        <v>167</v>
      </c>
      <c r="J5" s="2" t="str">
        <f>VLOOKUP(I5,'NSCC Reject Reason Codes'!$A$3:$B$615,2,FALSE)</f>
        <v>Recipient Number missing/invalid</v>
      </c>
    </row>
    <row r="6" spans="1:10" s="4" customFormat="1" ht="12">
      <c r="A6" s="145" t="s">
        <v>380</v>
      </c>
      <c r="B6" s="2">
        <f t="shared" si="0"/>
        <v>14</v>
      </c>
      <c r="C6" s="2">
        <f t="shared" si="1"/>
        <v>21</v>
      </c>
      <c r="D6" s="2">
        <v>8</v>
      </c>
      <c r="E6" s="2" t="s">
        <v>376</v>
      </c>
      <c r="F6" s="2" t="s">
        <v>375</v>
      </c>
      <c r="G6" s="2" t="s">
        <v>744</v>
      </c>
      <c r="H6" s="2" t="s">
        <v>891</v>
      </c>
      <c r="I6" s="10">
        <v>4</v>
      </c>
      <c r="J6" s="2" t="str">
        <f>VLOOKUP(I6,'NSCC Reject Reason Codes'!$A$3:$B$615,2,FALSE)</f>
        <v>Fund Number missing/invalid</v>
      </c>
    </row>
    <row r="7" spans="1:10" s="4" customFormat="1" ht="12">
      <c r="A7" s="2" t="s">
        <v>382</v>
      </c>
      <c r="B7" s="2">
        <f t="shared" si="0"/>
        <v>22</v>
      </c>
      <c r="C7" s="2">
        <f t="shared" si="1"/>
        <v>24</v>
      </c>
      <c r="D7" s="2">
        <v>3</v>
      </c>
      <c r="E7" s="4" t="s">
        <v>376</v>
      </c>
      <c r="F7" s="4" t="s">
        <v>375</v>
      </c>
      <c r="G7" s="2" t="s">
        <v>892</v>
      </c>
      <c r="I7" s="10">
        <v>5</v>
      </c>
      <c r="J7" s="2" t="str">
        <f>VLOOKUP(I7,'NSCC Reject Reason Codes'!$A$3:$B$615,2,FALSE)</f>
        <v xml:space="preserve">Record Type missing/invalid  </v>
      </c>
    </row>
    <row r="8" spans="1:10" s="4" customFormat="1" ht="108">
      <c r="A8" s="2" t="s">
        <v>384</v>
      </c>
      <c r="B8" s="2">
        <f t="shared" si="0"/>
        <v>25</v>
      </c>
      <c r="C8" s="2">
        <f t="shared" si="1"/>
        <v>40</v>
      </c>
      <c r="D8" s="2">
        <v>16</v>
      </c>
      <c r="E8" s="2" t="s">
        <v>376</v>
      </c>
      <c r="F8" s="2" t="s">
        <v>385</v>
      </c>
      <c r="G8" s="2" t="s">
        <v>893</v>
      </c>
      <c r="H8" s="11" t="s">
        <v>894</v>
      </c>
      <c r="I8" s="10">
        <v>6</v>
      </c>
      <c r="J8" s="2" t="str">
        <f>VLOOKUP(I8,'NSCC Reject Reason Codes'!$A$3:$B$615,2,FALSE)</f>
        <v xml:space="preserve">NSCC Security Issue Number missing/invalid </v>
      </c>
    </row>
    <row r="9" spans="1:10" s="4" customFormat="1" ht="12">
      <c r="A9" s="2" t="s">
        <v>895</v>
      </c>
      <c r="B9" s="2">
        <f t="shared" si="0"/>
        <v>41</v>
      </c>
      <c r="C9" s="2">
        <f t="shared" si="1"/>
        <v>43</v>
      </c>
      <c r="D9" s="2">
        <v>3</v>
      </c>
      <c r="E9" s="2" t="s">
        <v>376</v>
      </c>
      <c r="F9" s="2" t="s">
        <v>375</v>
      </c>
      <c r="G9" s="2"/>
      <c r="H9" s="2"/>
      <c r="I9" s="10"/>
    </row>
    <row r="10" spans="1:10" s="4" customFormat="1" ht="99.75" customHeight="1">
      <c r="A10" s="2" t="s">
        <v>391</v>
      </c>
      <c r="B10" s="2">
        <f t="shared" si="0"/>
        <v>44</v>
      </c>
      <c r="C10" s="2">
        <f t="shared" si="1"/>
        <v>51</v>
      </c>
      <c r="D10" s="2">
        <v>8</v>
      </c>
      <c r="E10" s="2" t="s">
        <v>376</v>
      </c>
      <c r="F10" s="2" t="s">
        <v>385</v>
      </c>
      <c r="G10" s="2" t="s">
        <v>392</v>
      </c>
      <c r="H10" s="2" t="s">
        <v>745</v>
      </c>
      <c r="I10" s="12">
        <v>346</v>
      </c>
      <c r="J10" s="2" t="str">
        <f>VLOOKUP(I10,'NSCC Reject Reason Codes'!$A$3:$B$615,2,FALSE)</f>
        <v xml:space="preserve">Share Class invalid </v>
      </c>
    </row>
    <row r="11" spans="1:10" s="4" customFormat="1" ht="69.75" customHeight="1">
      <c r="A11" s="2" t="s">
        <v>394</v>
      </c>
      <c r="B11" s="2">
        <f t="shared" si="0"/>
        <v>52</v>
      </c>
      <c r="C11" s="2">
        <f t="shared" si="1"/>
        <v>52</v>
      </c>
      <c r="D11" s="2">
        <v>1</v>
      </c>
      <c r="E11" s="2" t="s">
        <v>376</v>
      </c>
      <c r="F11" s="2" t="s">
        <v>458</v>
      </c>
      <c r="G11" s="2" t="s">
        <v>896</v>
      </c>
      <c r="H11" s="2" t="s">
        <v>747</v>
      </c>
      <c r="I11" s="10">
        <v>7</v>
      </c>
      <c r="J11" s="2" t="str">
        <f>VLOOKUP(I11,'NSCC Reject Reason Codes'!$A$3:$B$615,2,FALSE)</f>
        <v>Security Identifier invalid</v>
      </c>
    </row>
    <row r="12" spans="1:10" s="4" customFormat="1" ht="12">
      <c r="A12" s="2" t="s">
        <v>895</v>
      </c>
      <c r="B12" s="2">
        <f t="shared" si="0"/>
        <v>53</v>
      </c>
      <c r="C12" s="2">
        <f t="shared" si="1"/>
        <v>87</v>
      </c>
      <c r="D12" s="2">
        <v>35</v>
      </c>
      <c r="E12" s="2" t="s">
        <v>376</v>
      </c>
      <c r="F12" s="2" t="s">
        <v>375</v>
      </c>
      <c r="G12" s="2" t="s">
        <v>504</v>
      </c>
      <c r="H12" s="2"/>
      <c r="I12" s="10"/>
    </row>
    <row r="13" spans="1:10" s="4" customFormat="1" ht="36">
      <c r="A13" s="2" t="s">
        <v>400</v>
      </c>
      <c r="B13" s="2">
        <f t="shared" si="0"/>
        <v>88</v>
      </c>
      <c r="C13" s="2">
        <f t="shared" si="1"/>
        <v>99</v>
      </c>
      <c r="D13" s="2">
        <v>12</v>
      </c>
      <c r="E13" s="2" t="s">
        <v>376</v>
      </c>
      <c r="F13" s="2" t="s">
        <v>458</v>
      </c>
      <c r="G13" s="2" t="s">
        <v>751</v>
      </c>
      <c r="H13" s="2" t="s">
        <v>747</v>
      </c>
      <c r="I13" s="10">
        <v>8</v>
      </c>
      <c r="J13" s="2" t="str">
        <f>VLOOKUP(I13,'NSCC Reject Reason Codes'!$A$3:$B$615,2,FALSE)</f>
        <v>Security Issue ID invalid</v>
      </c>
    </row>
    <row r="14" spans="1:10" s="4" customFormat="1" ht="12">
      <c r="A14" s="2" t="s">
        <v>895</v>
      </c>
      <c r="B14" s="2">
        <f t="shared" si="0"/>
        <v>100</v>
      </c>
      <c r="C14" s="2">
        <f t="shared" si="1"/>
        <v>101</v>
      </c>
      <c r="D14" s="2">
        <v>2</v>
      </c>
      <c r="E14" s="4" t="s">
        <v>376</v>
      </c>
      <c r="F14" s="4" t="s">
        <v>375</v>
      </c>
    </row>
    <row r="15" spans="1:10" s="4" customFormat="1" ht="84">
      <c r="A15" s="2" t="s">
        <v>409</v>
      </c>
      <c r="B15" s="2">
        <f t="shared" si="0"/>
        <v>102</v>
      </c>
      <c r="C15" s="2">
        <f t="shared" si="1"/>
        <v>102</v>
      </c>
      <c r="D15" s="2">
        <v>1</v>
      </c>
      <c r="E15" s="2" t="s">
        <v>376</v>
      </c>
      <c r="F15" s="2" t="s">
        <v>375</v>
      </c>
      <c r="G15" s="2" t="s">
        <v>897</v>
      </c>
      <c r="H15" s="2" t="s">
        <v>898</v>
      </c>
      <c r="I15" s="10">
        <v>170</v>
      </c>
      <c r="J15" s="2" t="str">
        <f>VLOOKUP(I15,'NSCC Reject Reason Codes'!$A$3:$B$615,2,FALSE)</f>
        <v>Requested Action Indicator missing/invalid</v>
      </c>
    </row>
    <row r="16" spans="1:10" s="4" customFormat="1" ht="75.75" customHeight="1">
      <c r="A16" s="2" t="s">
        <v>413</v>
      </c>
      <c r="B16" s="2">
        <f t="shared" si="0"/>
        <v>103</v>
      </c>
      <c r="C16" s="2">
        <f t="shared" si="1"/>
        <v>103</v>
      </c>
      <c r="D16" s="2">
        <v>1</v>
      </c>
      <c r="E16" s="2" t="s">
        <v>376</v>
      </c>
      <c r="F16" s="2" t="s">
        <v>375</v>
      </c>
      <c r="G16" s="2" t="s">
        <v>414</v>
      </c>
      <c r="H16" s="2"/>
      <c r="I16" s="10">
        <v>14</v>
      </c>
      <c r="J16" s="2" t="str">
        <f>VLOOKUP(I16,'NSCC Reject Reason Codes'!$A$3:$B$615,2,FALSE)</f>
        <v>NSCC Reject Indicator invalid</v>
      </c>
    </row>
    <row r="17" spans="1:10" s="4" customFormat="1" ht="72">
      <c r="A17" s="2" t="s">
        <v>415</v>
      </c>
      <c r="B17" s="2">
        <f t="shared" si="0"/>
        <v>104</v>
      </c>
      <c r="C17" s="2">
        <f t="shared" si="1"/>
        <v>107</v>
      </c>
      <c r="D17" s="2">
        <v>4</v>
      </c>
      <c r="E17" s="2" t="s">
        <v>376</v>
      </c>
      <c r="F17" s="2" t="s">
        <v>375</v>
      </c>
      <c r="G17" s="2" t="s">
        <v>416</v>
      </c>
      <c r="H17" s="2"/>
      <c r="I17" s="10">
        <v>15</v>
      </c>
      <c r="J17" s="2" t="str">
        <f>VLOOKUP(I17,'NSCC Reject Reason Codes'!$A$3:$B$615,2,FALSE)</f>
        <v>NSCC Reject Code invalid</v>
      </c>
    </row>
    <row r="18" spans="1:10" s="4" customFormat="1" ht="72">
      <c r="A18" s="2" t="s">
        <v>417</v>
      </c>
      <c r="B18" s="2">
        <f t="shared" si="0"/>
        <v>108</v>
      </c>
      <c r="C18" s="2">
        <f t="shared" si="1"/>
        <v>111</v>
      </c>
      <c r="D18" s="2">
        <v>4</v>
      </c>
      <c r="E18" s="2" t="s">
        <v>376</v>
      </c>
      <c r="F18" s="2" t="s">
        <v>375</v>
      </c>
      <c r="G18" s="2" t="s">
        <v>416</v>
      </c>
      <c r="H18" s="2"/>
      <c r="I18" s="10">
        <v>15</v>
      </c>
      <c r="J18" s="2" t="str">
        <f>VLOOKUP(I18,'NSCC Reject Reason Codes'!$A$3:$B$615,2,FALSE)</f>
        <v>NSCC Reject Code invalid</v>
      </c>
    </row>
    <row r="19" spans="1:10" s="4" customFormat="1" ht="72">
      <c r="A19" s="2" t="s">
        <v>418</v>
      </c>
      <c r="B19" s="2">
        <f t="shared" si="0"/>
        <v>112</v>
      </c>
      <c r="C19" s="2">
        <f t="shared" si="1"/>
        <v>115</v>
      </c>
      <c r="D19" s="2">
        <v>4</v>
      </c>
      <c r="E19" s="2" t="s">
        <v>376</v>
      </c>
      <c r="F19" s="2" t="s">
        <v>375</v>
      </c>
      <c r="G19" s="2" t="s">
        <v>416</v>
      </c>
      <c r="H19" s="2"/>
      <c r="I19" s="10">
        <v>15</v>
      </c>
      <c r="J19" s="2" t="str">
        <f>VLOOKUP(I19,'NSCC Reject Reason Codes'!$A$3:$B$615,2,FALSE)</f>
        <v>NSCC Reject Code invalid</v>
      </c>
    </row>
    <row r="20" spans="1:10" s="4" customFormat="1" ht="72">
      <c r="A20" s="2" t="s">
        <v>419</v>
      </c>
      <c r="B20" s="2">
        <f t="shared" si="0"/>
        <v>116</v>
      </c>
      <c r="C20" s="2">
        <f t="shared" si="1"/>
        <v>119</v>
      </c>
      <c r="D20" s="2">
        <v>4</v>
      </c>
      <c r="E20" s="2" t="s">
        <v>376</v>
      </c>
      <c r="F20" s="2" t="s">
        <v>375</v>
      </c>
      <c r="G20" s="2" t="s">
        <v>416</v>
      </c>
      <c r="H20" s="2"/>
      <c r="I20" s="10">
        <v>15</v>
      </c>
      <c r="J20" s="2" t="str">
        <f>VLOOKUP(I20,'NSCC Reject Reason Codes'!$A$3:$B$615,2,FALSE)</f>
        <v>NSCC Reject Code invalid</v>
      </c>
    </row>
    <row r="21" spans="1:10" s="4" customFormat="1" ht="24">
      <c r="A21" s="2" t="s">
        <v>420</v>
      </c>
      <c r="B21" s="2">
        <f t="shared" si="0"/>
        <v>120</v>
      </c>
      <c r="C21" s="2">
        <f t="shared" si="1"/>
        <v>127</v>
      </c>
      <c r="D21" s="2">
        <v>8</v>
      </c>
      <c r="E21" s="2" t="s">
        <v>374</v>
      </c>
      <c r="F21" s="2" t="s">
        <v>375</v>
      </c>
      <c r="G21" s="2" t="s">
        <v>421</v>
      </c>
      <c r="H21" s="2" t="s">
        <v>422</v>
      </c>
      <c r="I21" s="10">
        <v>11</v>
      </c>
      <c r="J21" s="2" t="str">
        <f>VLOOKUP(I21,'NSCC Reject Reason Codes'!$A$3:$B$615,2,FALSE)</f>
        <v xml:space="preserve">Submission Date missing/invalid  </v>
      </c>
    </row>
    <row r="22" spans="1:10" s="4" customFormat="1" ht="30" customHeight="1">
      <c r="A22" s="2" t="s">
        <v>423</v>
      </c>
      <c r="B22" s="2">
        <f t="shared" si="0"/>
        <v>128</v>
      </c>
      <c r="C22" s="2">
        <f t="shared" si="1"/>
        <v>135</v>
      </c>
      <c r="D22" s="2">
        <v>8</v>
      </c>
      <c r="E22" s="2" t="s">
        <v>374</v>
      </c>
      <c r="F22" s="2" t="s">
        <v>375</v>
      </c>
      <c r="G22" s="2" t="s">
        <v>424</v>
      </c>
      <c r="H22" s="2" t="s">
        <v>899</v>
      </c>
      <c r="I22" s="10">
        <v>145</v>
      </c>
      <c r="J22" s="2" t="str">
        <f>VLOOKUP(I22,'NSCC Reject Reason Codes'!$A$3:$B$615,2,FALSE)</f>
        <v>Effective Date missing/invalid</v>
      </c>
    </row>
    <row r="23" spans="1:10" s="4" customFormat="1" ht="144.75" customHeight="1">
      <c r="A23" s="2" t="s">
        <v>900</v>
      </c>
      <c r="B23" s="2">
        <f t="shared" si="0"/>
        <v>136</v>
      </c>
      <c r="C23" s="2">
        <f t="shared" si="1"/>
        <v>137</v>
      </c>
      <c r="D23" s="2">
        <v>2</v>
      </c>
      <c r="E23" s="2" t="s">
        <v>376</v>
      </c>
      <c r="F23" s="2" t="s">
        <v>375</v>
      </c>
      <c r="G23" s="2" t="s">
        <v>901</v>
      </c>
      <c r="H23" s="2"/>
      <c r="I23" s="10">
        <v>197</v>
      </c>
      <c r="J23" s="2" t="str">
        <f>VLOOKUP(I23,'NSCC Reject Reason Codes'!$A$3:$B$615,2,FALSE)</f>
        <v>Security Contact Type missing/invalid</v>
      </c>
    </row>
    <row r="24" spans="1:10" s="4" customFormat="1" ht="24">
      <c r="A24" s="2" t="s">
        <v>902</v>
      </c>
      <c r="B24" s="2">
        <f t="shared" si="0"/>
        <v>138</v>
      </c>
      <c r="C24" s="2">
        <f t="shared" si="1"/>
        <v>187</v>
      </c>
      <c r="D24" s="2">
        <v>50</v>
      </c>
      <c r="E24" s="2" t="s">
        <v>376</v>
      </c>
      <c r="F24" s="2" t="s">
        <v>375</v>
      </c>
      <c r="G24" s="2" t="s">
        <v>398</v>
      </c>
      <c r="H24" s="2"/>
      <c r="I24" s="10">
        <v>287</v>
      </c>
      <c r="J24" s="2" t="str">
        <f>VLOOKUP(I24,'NSCC Reject Reason Codes'!$A$3:$B$615,2,FALSE)</f>
        <v xml:space="preserve">Contact Address Line 1 length invalid  </v>
      </c>
    </row>
    <row r="25" spans="1:10" s="4" customFormat="1" ht="24">
      <c r="A25" s="2" t="s">
        <v>903</v>
      </c>
      <c r="B25" s="2">
        <f t="shared" si="0"/>
        <v>188</v>
      </c>
      <c r="C25" s="2">
        <f t="shared" si="1"/>
        <v>237</v>
      </c>
      <c r="D25" s="2">
        <v>50</v>
      </c>
      <c r="E25" s="2" t="s">
        <v>376</v>
      </c>
      <c r="F25" s="2" t="s">
        <v>385</v>
      </c>
      <c r="G25" s="2" t="s">
        <v>398</v>
      </c>
      <c r="H25" s="2"/>
      <c r="I25" s="10">
        <v>288</v>
      </c>
      <c r="J25" s="2" t="str">
        <f>VLOOKUP(I25,'NSCC Reject Reason Codes'!$A$3:$B$615,2,FALSE)</f>
        <v xml:space="preserve">Contact Address Line 2 length invalid  </v>
      </c>
    </row>
    <row r="26" spans="1:10" s="4" customFormat="1" ht="24">
      <c r="A26" s="2" t="s">
        <v>904</v>
      </c>
      <c r="B26" s="2">
        <f t="shared" si="0"/>
        <v>238</v>
      </c>
      <c r="C26" s="2">
        <f t="shared" si="1"/>
        <v>287</v>
      </c>
      <c r="D26" s="2">
        <v>50</v>
      </c>
      <c r="E26" s="2" t="s">
        <v>376</v>
      </c>
      <c r="F26" s="2" t="s">
        <v>385</v>
      </c>
      <c r="G26" s="2" t="s">
        <v>398</v>
      </c>
      <c r="H26" s="2"/>
      <c r="I26" s="10">
        <v>289</v>
      </c>
      <c r="J26" s="2" t="str">
        <f>VLOOKUP(I26,'NSCC Reject Reason Codes'!$A$3:$B$615,2,FALSE)</f>
        <v xml:space="preserve">Contact Address Line 3 length invalid  </v>
      </c>
    </row>
    <row r="27" spans="1:10" s="4" customFormat="1" ht="24">
      <c r="A27" s="2" t="s">
        <v>905</v>
      </c>
      <c r="B27" s="2">
        <f t="shared" si="0"/>
        <v>288</v>
      </c>
      <c r="C27" s="2">
        <f t="shared" si="1"/>
        <v>337</v>
      </c>
      <c r="D27" s="2">
        <v>50</v>
      </c>
      <c r="E27" s="2" t="s">
        <v>376</v>
      </c>
      <c r="F27" s="2" t="s">
        <v>385</v>
      </c>
      <c r="G27" s="2" t="s">
        <v>398</v>
      </c>
      <c r="H27" s="2"/>
      <c r="I27" s="10">
        <v>290</v>
      </c>
      <c r="J27" s="2" t="str">
        <f>VLOOKUP(I27,'NSCC Reject Reason Codes'!$A$3:$B$615,2,FALSE)</f>
        <v xml:space="preserve">Contact Address Line 4 length invalid  </v>
      </c>
    </row>
    <row r="28" spans="1:10" s="4" customFormat="1" ht="12">
      <c r="A28" s="2" t="s">
        <v>906</v>
      </c>
      <c r="B28" s="2">
        <f t="shared" si="0"/>
        <v>338</v>
      </c>
      <c r="C28" s="2">
        <f t="shared" si="1"/>
        <v>372</v>
      </c>
      <c r="D28" s="2">
        <v>35</v>
      </c>
      <c r="E28" s="2" t="s">
        <v>376</v>
      </c>
      <c r="F28" s="2" t="s">
        <v>385</v>
      </c>
      <c r="G28" s="2"/>
      <c r="H28" s="2"/>
      <c r="I28" s="10">
        <v>546</v>
      </c>
      <c r="J28" s="2" t="str">
        <f>VLOOKUP(I28,'NSCC Reject Reason Codes'!$A$3:$B$615,2,FALSE)</f>
        <v>Contact City Missing/Invalid</v>
      </c>
    </row>
    <row r="29" spans="1:10" s="4" customFormat="1" ht="24">
      <c r="A29" s="2" t="s">
        <v>907</v>
      </c>
      <c r="B29" s="2">
        <f t="shared" si="0"/>
        <v>373</v>
      </c>
      <c r="C29" s="2">
        <f t="shared" si="1"/>
        <v>374</v>
      </c>
      <c r="D29" s="2">
        <v>2</v>
      </c>
      <c r="E29" s="2" t="s">
        <v>376</v>
      </c>
      <c r="F29" s="2" t="s">
        <v>385</v>
      </c>
      <c r="G29" s="2"/>
      <c r="H29" s="2"/>
      <c r="I29" s="10">
        <v>547</v>
      </c>
      <c r="J29" s="2" t="str">
        <f>VLOOKUP(I29,'NSCC Reject Reason Codes'!$A$3:$B$615,2,FALSE)</f>
        <v>Contact State Missing/Invalid</v>
      </c>
    </row>
    <row r="30" spans="1:10" s="4" customFormat="1" ht="24">
      <c r="A30" s="2" t="s">
        <v>908</v>
      </c>
      <c r="B30" s="2">
        <f t="shared" si="0"/>
        <v>375</v>
      </c>
      <c r="C30" s="2">
        <f t="shared" si="1"/>
        <v>389</v>
      </c>
      <c r="D30" s="2">
        <v>15</v>
      </c>
      <c r="E30" s="2" t="s">
        <v>376</v>
      </c>
      <c r="F30" s="2" t="s">
        <v>385</v>
      </c>
      <c r="G30" s="4" t="s">
        <v>398</v>
      </c>
      <c r="H30" s="2"/>
      <c r="I30" s="10">
        <v>548</v>
      </c>
      <c r="J30" s="2" t="str">
        <f>VLOOKUP(I30,'NSCC Reject Reason Codes'!$A$3:$B$615,2,FALSE)</f>
        <v>Contact Zip/Postal Code Missing/Invalid</v>
      </c>
    </row>
    <row r="31" spans="1:10" s="4" customFormat="1" ht="12">
      <c r="A31" s="2" t="s">
        <v>909</v>
      </c>
      <c r="B31" s="2">
        <f t="shared" si="0"/>
        <v>390</v>
      </c>
      <c r="C31" s="2">
        <f t="shared" si="1"/>
        <v>392</v>
      </c>
      <c r="D31" s="2">
        <v>3</v>
      </c>
      <c r="E31" s="2" t="s">
        <v>376</v>
      </c>
      <c r="F31" s="2" t="s">
        <v>385</v>
      </c>
      <c r="G31" s="2" t="s">
        <v>515</v>
      </c>
      <c r="H31" s="2"/>
      <c r="I31" s="10">
        <v>549</v>
      </c>
      <c r="J31" s="2" t="str">
        <f>VLOOKUP(I31,'NSCC Reject Reason Codes'!$A$3:$B$615,2,FALSE)</f>
        <v>Contact Country Code Missing/Invalid</v>
      </c>
    </row>
    <row r="32" spans="1:10" s="4" customFormat="1" ht="24">
      <c r="A32" s="2" t="s">
        <v>910</v>
      </c>
      <c r="B32" s="2">
        <f>$C31+1</f>
        <v>393</v>
      </c>
      <c r="C32" s="2">
        <f t="shared" si="1"/>
        <v>409</v>
      </c>
      <c r="D32" s="2">
        <v>17</v>
      </c>
      <c r="E32" s="2" t="s">
        <v>376</v>
      </c>
      <c r="F32" s="2" t="s">
        <v>385</v>
      </c>
      <c r="G32" s="2" t="s">
        <v>911</v>
      </c>
      <c r="H32" s="2"/>
      <c r="I32" s="10">
        <v>293</v>
      </c>
      <c r="J32" s="2" t="str">
        <f>VLOOKUP(I32,'NSCC Reject Reason Codes'!$A$3:$B$615,2,FALSE)</f>
        <v xml:space="preserve">Contact Telephone Number length invalid  </v>
      </c>
    </row>
    <row r="33" spans="1:10" s="4" customFormat="1" ht="24">
      <c r="A33" s="2" t="s">
        <v>912</v>
      </c>
      <c r="B33" s="2">
        <f t="shared" si="0"/>
        <v>410</v>
      </c>
      <c r="C33" s="2">
        <f t="shared" si="1"/>
        <v>426</v>
      </c>
      <c r="D33" s="2">
        <v>17</v>
      </c>
      <c r="E33" s="2" t="s">
        <v>376</v>
      </c>
      <c r="F33" s="2" t="s">
        <v>385</v>
      </c>
      <c r="G33" s="2" t="s">
        <v>913</v>
      </c>
      <c r="H33" s="2"/>
      <c r="I33" s="10">
        <v>294</v>
      </c>
      <c r="J33" s="2" t="str">
        <f>VLOOKUP(I33,'NSCC Reject Reason Codes'!$A$3:$B$615,2,FALSE)</f>
        <v xml:space="preserve">Contact Fax Number length invalid  </v>
      </c>
    </row>
    <row r="34" spans="1:10" s="4" customFormat="1" ht="12">
      <c r="A34" s="2" t="s">
        <v>914</v>
      </c>
      <c r="B34" s="2">
        <f t="shared" si="0"/>
        <v>427</v>
      </c>
      <c r="C34" s="2">
        <f t="shared" si="1"/>
        <v>526</v>
      </c>
      <c r="D34" s="2">
        <v>100</v>
      </c>
      <c r="E34" s="2" t="s">
        <v>376</v>
      </c>
      <c r="F34" s="2" t="s">
        <v>385</v>
      </c>
      <c r="G34" s="4" t="s">
        <v>398</v>
      </c>
      <c r="I34" s="12">
        <v>312</v>
      </c>
      <c r="J34" s="2" t="str">
        <f>VLOOKUP(I34,'NSCC Reject Reason Codes'!$A$3:$B$615,2,FALSE)</f>
        <v>Contact Email Address</v>
      </c>
    </row>
    <row r="35" spans="1:10" s="4" customFormat="1" ht="145.5" customHeight="1">
      <c r="A35" s="2" t="s">
        <v>915</v>
      </c>
      <c r="B35" s="2">
        <f t="shared" si="0"/>
        <v>527</v>
      </c>
      <c r="C35" s="2">
        <f t="shared" si="1"/>
        <v>528</v>
      </c>
      <c r="D35" s="2">
        <v>2</v>
      </c>
      <c r="E35" s="2" t="s">
        <v>376</v>
      </c>
      <c r="F35" s="2" t="s">
        <v>385</v>
      </c>
      <c r="G35" s="2" t="s">
        <v>916</v>
      </c>
      <c r="I35" s="12">
        <v>197</v>
      </c>
      <c r="J35" s="2" t="str">
        <f>VLOOKUP(I35,'NSCC Reject Reason Codes'!$A$3:$B$615,2,FALSE)</f>
        <v>Security Contact Type missing/invalid</v>
      </c>
    </row>
    <row r="36" spans="1:10" s="4" customFormat="1" ht="48">
      <c r="A36" s="2" t="s">
        <v>917</v>
      </c>
      <c r="B36" s="2">
        <f t="shared" si="0"/>
        <v>529</v>
      </c>
      <c r="C36" s="2">
        <f t="shared" si="1"/>
        <v>578</v>
      </c>
      <c r="D36" s="2">
        <v>50</v>
      </c>
      <c r="E36" s="2" t="s">
        <v>376</v>
      </c>
      <c r="F36" s="2" t="s">
        <v>458</v>
      </c>
      <c r="G36" s="2" t="s">
        <v>918</v>
      </c>
      <c r="I36" s="12">
        <v>287</v>
      </c>
      <c r="J36" s="2" t="str">
        <f>VLOOKUP(I36,'NSCC Reject Reason Codes'!$A$3:$B$615,2,FALSE)</f>
        <v xml:space="preserve">Contact Address Line 1 length invalid  </v>
      </c>
    </row>
    <row r="37" spans="1:10" s="4" customFormat="1" ht="24">
      <c r="A37" s="2" t="s">
        <v>919</v>
      </c>
      <c r="B37" s="2">
        <f t="shared" si="0"/>
        <v>579</v>
      </c>
      <c r="C37" s="2">
        <f t="shared" si="1"/>
        <v>628</v>
      </c>
      <c r="D37" s="2">
        <v>50</v>
      </c>
      <c r="E37" s="2" t="s">
        <v>376</v>
      </c>
      <c r="F37" s="2" t="s">
        <v>385</v>
      </c>
      <c r="G37" s="4" t="s">
        <v>398</v>
      </c>
      <c r="I37" s="12">
        <v>288</v>
      </c>
      <c r="J37" s="2" t="str">
        <f>VLOOKUP(I37,'NSCC Reject Reason Codes'!$A$3:$B$615,2,FALSE)</f>
        <v xml:space="preserve">Contact Address Line 2 length invalid  </v>
      </c>
    </row>
    <row r="38" spans="1:10" s="4" customFormat="1" ht="24">
      <c r="A38" s="2" t="s">
        <v>920</v>
      </c>
      <c r="B38" s="2">
        <f t="shared" si="0"/>
        <v>629</v>
      </c>
      <c r="C38" s="2">
        <f t="shared" si="1"/>
        <v>678</v>
      </c>
      <c r="D38" s="2">
        <v>50</v>
      </c>
      <c r="E38" s="2" t="s">
        <v>376</v>
      </c>
      <c r="F38" s="2" t="s">
        <v>385</v>
      </c>
      <c r="G38" s="4" t="s">
        <v>398</v>
      </c>
      <c r="I38" s="12">
        <v>289</v>
      </c>
      <c r="J38" s="2" t="str">
        <f>VLOOKUP(I38,'NSCC Reject Reason Codes'!$A$3:$B$615,2,FALSE)</f>
        <v xml:space="preserve">Contact Address Line 3 length invalid  </v>
      </c>
    </row>
    <row r="39" spans="1:10" s="4" customFormat="1" ht="24">
      <c r="A39" s="2" t="s">
        <v>921</v>
      </c>
      <c r="B39" s="2">
        <f t="shared" si="0"/>
        <v>679</v>
      </c>
      <c r="C39" s="2">
        <f t="shared" si="1"/>
        <v>728</v>
      </c>
      <c r="D39" s="2">
        <v>50</v>
      </c>
      <c r="E39" s="2" t="s">
        <v>376</v>
      </c>
      <c r="F39" s="2" t="s">
        <v>385</v>
      </c>
      <c r="G39" s="4" t="s">
        <v>398</v>
      </c>
      <c r="I39" s="12">
        <v>290</v>
      </c>
      <c r="J39" s="2" t="str">
        <f>VLOOKUP(I39,'NSCC Reject Reason Codes'!$A$3:$B$615,2,FALSE)</f>
        <v xml:space="preserve">Contact Address Line 4 length invalid  </v>
      </c>
    </row>
    <row r="40" spans="1:10" s="4" customFormat="1" ht="12">
      <c r="A40" s="2" t="s">
        <v>922</v>
      </c>
      <c r="B40" s="2">
        <f t="shared" si="0"/>
        <v>729</v>
      </c>
      <c r="C40" s="2">
        <f t="shared" si="1"/>
        <v>763</v>
      </c>
      <c r="D40" s="2">
        <v>35</v>
      </c>
      <c r="E40" s="2" t="s">
        <v>376</v>
      </c>
      <c r="F40" s="2" t="s">
        <v>385</v>
      </c>
      <c r="G40" s="2"/>
      <c r="I40" s="10">
        <v>546</v>
      </c>
      <c r="J40" s="2" t="str">
        <f>VLOOKUP(I40,'NSCC Reject Reason Codes'!$A$3:$B$615,2,FALSE)</f>
        <v>Contact City Missing/Invalid</v>
      </c>
    </row>
    <row r="41" spans="1:10" s="4" customFormat="1" ht="12">
      <c r="A41" s="2" t="s">
        <v>923</v>
      </c>
      <c r="B41" s="2">
        <f t="shared" si="0"/>
        <v>764</v>
      </c>
      <c r="C41" s="2">
        <f t="shared" si="1"/>
        <v>765</v>
      </c>
      <c r="D41" s="2">
        <v>2</v>
      </c>
      <c r="E41" s="2" t="s">
        <v>376</v>
      </c>
      <c r="F41" s="2" t="s">
        <v>385</v>
      </c>
      <c r="G41" s="2" t="s">
        <v>744</v>
      </c>
      <c r="I41" s="10">
        <v>547</v>
      </c>
      <c r="J41" s="2" t="str">
        <f>VLOOKUP(I41,'NSCC Reject Reason Codes'!$A$3:$B$615,2,FALSE)</f>
        <v>Contact State Missing/Invalid</v>
      </c>
    </row>
    <row r="42" spans="1:10" s="4" customFormat="1" ht="24">
      <c r="A42" s="2" t="s">
        <v>924</v>
      </c>
      <c r="B42" s="2">
        <f t="shared" si="0"/>
        <v>766</v>
      </c>
      <c r="C42" s="2">
        <f t="shared" si="1"/>
        <v>780</v>
      </c>
      <c r="D42" s="2">
        <v>15</v>
      </c>
      <c r="E42" s="2" t="s">
        <v>376</v>
      </c>
      <c r="F42" s="2" t="s">
        <v>385</v>
      </c>
      <c r="G42" s="4" t="s">
        <v>398</v>
      </c>
      <c r="I42" s="10">
        <v>548</v>
      </c>
      <c r="J42" s="2" t="str">
        <f>VLOOKUP(I42,'NSCC Reject Reason Codes'!$A$3:$B$615,2,FALSE)</f>
        <v>Contact Zip/Postal Code Missing/Invalid</v>
      </c>
    </row>
    <row r="43" spans="1:10" s="4" customFormat="1" ht="12">
      <c r="A43" s="2" t="s">
        <v>925</v>
      </c>
      <c r="B43" s="2">
        <f t="shared" si="0"/>
        <v>781</v>
      </c>
      <c r="C43" s="2">
        <f t="shared" si="1"/>
        <v>783</v>
      </c>
      <c r="D43" s="2">
        <v>3</v>
      </c>
      <c r="E43" s="2" t="s">
        <v>376</v>
      </c>
      <c r="F43" s="2" t="s">
        <v>385</v>
      </c>
      <c r="G43" s="2" t="s">
        <v>515</v>
      </c>
      <c r="I43" s="10">
        <v>549</v>
      </c>
      <c r="J43" s="2" t="str">
        <f>VLOOKUP(I43,'NSCC Reject Reason Codes'!$A$3:$B$615,2,FALSE)</f>
        <v>Contact Country Code Missing/Invalid</v>
      </c>
    </row>
    <row r="44" spans="1:10" s="4" customFormat="1" ht="24">
      <c r="A44" s="2" t="s">
        <v>926</v>
      </c>
      <c r="B44" s="2">
        <f t="shared" si="0"/>
        <v>784</v>
      </c>
      <c r="C44" s="2">
        <f t="shared" si="1"/>
        <v>800</v>
      </c>
      <c r="D44" s="2">
        <v>17</v>
      </c>
      <c r="E44" s="2" t="s">
        <v>376</v>
      </c>
      <c r="F44" s="2" t="s">
        <v>385</v>
      </c>
      <c r="G44" s="2" t="s">
        <v>911</v>
      </c>
      <c r="I44" s="12">
        <v>293</v>
      </c>
      <c r="J44" s="2" t="str">
        <f>VLOOKUP(I44,'NSCC Reject Reason Codes'!$A$3:$B$615,2,FALSE)</f>
        <v xml:space="preserve">Contact Telephone Number length invalid  </v>
      </c>
    </row>
    <row r="45" spans="1:10" s="4" customFormat="1" ht="24">
      <c r="A45" s="2" t="s">
        <v>927</v>
      </c>
      <c r="B45" s="2">
        <f t="shared" si="0"/>
        <v>801</v>
      </c>
      <c r="C45" s="2">
        <f t="shared" si="1"/>
        <v>817</v>
      </c>
      <c r="D45" s="2">
        <v>17</v>
      </c>
      <c r="E45" s="2" t="s">
        <v>376</v>
      </c>
      <c r="F45" s="2" t="s">
        <v>385</v>
      </c>
      <c r="G45" s="2" t="s">
        <v>913</v>
      </c>
      <c r="I45" s="12">
        <v>294</v>
      </c>
      <c r="J45" s="2" t="str">
        <f>VLOOKUP(I45,'NSCC Reject Reason Codes'!$A$3:$B$615,2,FALSE)</f>
        <v xml:space="preserve">Contact Fax Number length invalid  </v>
      </c>
    </row>
    <row r="46" spans="1:10" s="4" customFormat="1" ht="12">
      <c r="A46" s="2" t="s">
        <v>928</v>
      </c>
      <c r="B46" s="2">
        <f t="shared" si="0"/>
        <v>818</v>
      </c>
      <c r="C46" s="2">
        <f t="shared" si="1"/>
        <v>917</v>
      </c>
      <c r="D46" s="2">
        <v>100</v>
      </c>
      <c r="E46" s="2" t="s">
        <v>376</v>
      </c>
      <c r="F46" s="2" t="s">
        <v>385</v>
      </c>
      <c r="G46" s="4" t="s">
        <v>398</v>
      </c>
      <c r="I46" s="12">
        <v>312</v>
      </c>
      <c r="J46" s="2" t="str">
        <f>VLOOKUP(I46,'NSCC Reject Reason Codes'!$A$3:$B$615,2,FALSE)</f>
        <v>Contact Email Address</v>
      </c>
    </row>
    <row r="47" spans="1:10" s="4" customFormat="1" ht="143.25" customHeight="1">
      <c r="A47" s="2" t="s">
        <v>929</v>
      </c>
      <c r="B47" s="2">
        <f t="shared" si="0"/>
        <v>918</v>
      </c>
      <c r="C47" s="2">
        <f t="shared" si="1"/>
        <v>919</v>
      </c>
      <c r="D47" s="2">
        <v>2</v>
      </c>
      <c r="E47" s="2" t="s">
        <v>376</v>
      </c>
      <c r="F47" s="2" t="s">
        <v>385</v>
      </c>
      <c r="G47" s="2" t="s">
        <v>930</v>
      </c>
      <c r="I47" s="12">
        <v>197</v>
      </c>
      <c r="J47" s="2" t="str">
        <f>VLOOKUP(I47,'NSCC Reject Reason Codes'!$A$3:$B$615,2,FALSE)</f>
        <v>Security Contact Type missing/invalid</v>
      </c>
    </row>
    <row r="48" spans="1:10" s="4" customFormat="1" ht="47.25" customHeight="1">
      <c r="A48" s="2" t="s">
        <v>931</v>
      </c>
      <c r="B48" s="2">
        <f t="shared" si="0"/>
        <v>920</v>
      </c>
      <c r="C48" s="2">
        <f t="shared" si="1"/>
        <v>969</v>
      </c>
      <c r="D48" s="2">
        <v>50</v>
      </c>
      <c r="E48" s="2" t="s">
        <v>376</v>
      </c>
      <c r="F48" s="2" t="s">
        <v>458</v>
      </c>
      <c r="G48" s="2" t="s">
        <v>932</v>
      </c>
      <c r="I48" s="12">
        <v>287</v>
      </c>
      <c r="J48" s="2" t="str">
        <f>VLOOKUP(I48,'NSCC Reject Reason Codes'!$A$3:$B$615,2,FALSE)</f>
        <v xml:space="preserve">Contact Address Line 1 length invalid  </v>
      </c>
    </row>
    <row r="49" spans="1:10" s="4" customFormat="1" ht="24">
      <c r="A49" s="2" t="s">
        <v>933</v>
      </c>
      <c r="B49" s="2">
        <f t="shared" si="0"/>
        <v>970</v>
      </c>
      <c r="C49" s="2">
        <f t="shared" si="1"/>
        <v>1019</v>
      </c>
      <c r="D49" s="2">
        <v>50</v>
      </c>
      <c r="E49" s="2" t="s">
        <v>376</v>
      </c>
      <c r="F49" s="2" t="s">
        <v>385</v>
      </c>
      <c r="G49" s="4" t="s">
        <v>398</v>
      </c>
      <c r="I49" s="12">
        <v>288</v>
      </c>
      <c r="J49" s="2" t="str">
        <f>VLOOKUP(I49,'NSCC Reject Reason Codes'!$A$3:$B$615,2,FALSE)</f>
        <v xml:space="preserve">Contact Address Line 2 length invalid  </v>
      </c>
    </row>
    <row r="50" spans="1:10" s="4" customFormat="1" ht="24">
      <c r="A50" s="2" t="s">
        <v>934</v>
      </c>
      <c r="B50" s="2">
        <f t="shared" si="0"/>
        <v>1020</v>
      </c>
      <c r="C50" s="2">
        <f t="shared" si="1"/>
        <v>1069</v>
      </c>
      <c r="D50" s="2">
        <v>50</v>
      </c>
      <c r="E50" s="2" t="s">
        <v>376</v>
      </c>
      <c r="F50" s="2" t="s">
        <v>385</v>
      </c>
      <c r="G50" s="4" t="s">
        <v>398</v>
      </c>
      <c r="I50" s="12">
        <v>289</v>
      </c>
      <c r="J50" s="2" t="str">
        <f>VLOOKUP(I50,'NSCC Reject Reason Codes'!$A$3:$B$615,2,FALSE)</f>
        <v xml:space="preserve">Contact Address Line 3 length invalid  </v>
      </c>
    </row>
    <row r="51" spans="1:10" s="4" customFormat="1" ht="24">
      <c r="A51" s="2" t="s">
        <v>935</v>
      </c>
      <c r="B51" s="2">
        <f t="shared" si="0"/>
        <v>1070</v>
      </c>
      <c r="C51" s="2">
        <f t="shared" si="1"/>
        <v>1119</v>
      </c>
      <c r="D51" s="2">
        <v>50</v>
      </c>
      <c r="E51" s="2" t="s">
        <v>376</v>
      </c>
      <c r="F51" s="2" t="s">
        <v>385</v>
      </c>
      <c r="G51" s="4" t="s">
        <v>398</v>
      </c>
      <c r="I51" s="12">
        <v>290</v>
      </c>
      <c r="J51" s="2" t="str">
        <f>VLOOKUP(I51,'NSCC Reject Reason Codes'!$A$3:$B$615,2,FALSE)</f>
        <v xml:space="preserve">Contact Address Line 4 length invalid  </v>
      </c>
    </row>
    <row r="52" spans="1:10" s="4" customFormat="1" ht="12">
      <c r="A52" s="2" t="s">
        <v>936</v>
      </c>
      <c r="B52" s="2">
        <f t="shared" si="0"/>
        <v>1120</v>
      </c>
      <c r="C52" s="2">
        <f t="shared" si="1"/>
        <v>1154</v>
      </c>
      <c r="D52" s="2">
        <v>35</v>
      </c>
      <c r="E52" s="2" t="s">
        <v>376</v>
      </c>
      <c r="F52" s="2" t="s">
        <v>385</v>
      </c>
      <c r="G52" s="2"/>
      <c r="I52" s="10">
        <v>546</v>
      </c>
      <c r="J52" s="2" t="str">
        <f>VLOOKUP(I52,'NSCC Reject Reason Codes'!$A$3:$B$615,2,FALSE)</f>
        <v>Contact City Missing/Invalid</v>
      </c>
    </row>
    <row r="53" spans="1:10" s="4" customFormat="1" ht="12">
      <c r="A53" s="2" t="s">
        <v>937</v>
      </c>
      <c r="B53" s="2">
        <f t="shared" si="0"/>
        <v>1155</v>
      </c>
      <c r="C53" s="2">
        <f t="shared" si="1"/>
        <v>1156</v>
      </c>
      <c r="D53" s="2">
        <v>2</v>
      </c>
      <c r="E53" s="2" t="s">
        <v>376</v>
      </c>
      <c r="F53" s="2" t="s">
        <v>385</v>
      </c>
      <c r="G53" s="2"/>
      <c r="I53" s="10">
        <v>547</v>
      </c>
      <c r="J53" s="2" t="str">
        <f>VLOOKUP(I53,'NSCC Reject Reason Codes'!$A$3:$B$615,2,FALSE)</f>
        <v>Contact State Missing/Invalid</v>
      </c>
    </row>
    <row r="54" spans="1:10" s="4" customFormat="1" ht="12">
      <c r="A54" s="2" t="s">
        <v>938</v>
      </c>
      <c r="B54" s="2">
        <f t="shared" si="0"/>
        <v>1157</v>
      </c>
      <c r="C54" s="2">
        <f t="shared" si="1"/>
        <v>1171</v>
      </c>
      <c r="D54" s="2">
        <v>15</v>
      </c>
      <c r="E54" s="2" t="s">
        <v>376</v>
      </c>
      <c r="F54" s="2" t="s">
        <v>385</v>
      </c>
      <c r="G54" s="4" t="s">
        <v>398</v>
      </c>
      <c r="I54" s="10">
        <v>548</v>
      </c>
      <c r="J54" s="2" t="str">
        <f>VLOOKUP(I54,'NSCC Reject Reason Codes'!$A$3:$B$615,2,FALSE)</f>
        <v>Contact Zip/Postal Code Missing/Invalid</v>
      </c>
    </row>
    <row r="55" spans="1:10" s="4" customFormat="1" ht="12">
      <c r="A55" s="2" t="s">
        <v>939</v>
      </c>
      <c r="B55" s="2">
        <f t="shared" si="0"/>
        <v>1172</v>
      </c>
      <c r="C55" s="2">
        <f t="shared" si="1"/>
        <v>1174</v>
      </c>
      <c r="D55" s="2">
        <v>3</v>
      </c>
      <c r="E55" s="2" t="s">
        <v>376</v>
      </c>
      <c r="F55" s="2" t="s">
        <v>385</v>
      </c>
      <c r="G55" s="2" t="s">
        <v>515</v>
      </c>
      <c r="I55" s="10">
        <v>549</v>
      </c>
      <c r="J55" s="2" t="str">
        <f>VLOOKUP(I55,'NSCC Reject Reason Codes'!$A$3:$B$615,2,FALSE)</f>
        <v>Contact Country Code Missing/Invalid</v>
      </c>
    </row>
    <row r="56" spans="1:10" s="4" customFormat="1" ht="24">
      <c r="A56" s="2" t="s">
        <v>940</v>
      </c>
      <c r="B56" s="2">
        <f t="shared" si="0"/>
        <v>1175</v>
      </c>
      <c r="C56" s="2">
        <f t="shared" si="1"/>
        <v>1191</v>
      </c>
      <c r="D56" s="2">
        <v>17</v>
      </c>
      <c r="E56" s="2" t="s">
        <v>376</v>
      </c>
      <c r="F56" s="2" t="s">
        <v>385</v>
      </c>
      <c r="G56" s="2" t="s">
        <v>911</v>
      </c>
      <c r="I56" s="12">
        <v>293</v>
      </c>
      <c r="J56" s="2" t="str">
        <f>VLOOKUP(I56,'NSCC Reject Reason Codes'!$A$3:$B$615,2,FALSE)</f>
        <v xml:space="preserve">Contact Telephone Number length invalid  </v>
      </c>
    </row>
    <row r="57" spans="1:10" s="4" customFormat="1" ht="24">
      <c r="A57" s="2" t="s">
        <v>941</v>
      </c>
      <c r="B57" s="2">
        <f t="shared" si="0"/>
        <v>1192</v>
      </c>
      <c r="C57" s="2">
        <f t="shared" si="1"/>
        <v>1208</v>
      </c>
      <c r="D57" s="2">
        <v>17</v>
      </c>
      <c r="E57" s="2" t="s">
        <v>376</v>
      </c>
      <c r="F57" s="2" t="s">
        <v>385</v>
      </c>
      <c r="G57" s="2" t="s">
        <v>913</v>
      </c>
      <c r="I57" s="12">
        <v>294</v>
      </c>
      <c r="J57" s="2" t="str">
        <f>VLOOKUP(I57,'NSCC Reject Reason Codes'!$A$3:$B$615,2,FALSE)</f>
        <v xml:space="preserve">Contact Fax Number length invalid  </v>
      </c>
    </row>
    <row r="58" spans="1:10" s="4" customFormat="1" ht="12">
      <c r="A58" s="2" t="s">
        <v>942</v>
      </c>
      <c r="B58" s="2">
        <f t="shared" si="0"/>
        <v>1209</v>
      </c>
      <c r="C58" s="2">
        <f t="shared" si="1"/>
        <v>1308</v>
      </c>
      <c r="D58" s="2">
        <v>100</v>
      </c>
      <c r="E58" s="2" t="s">
        <v>376</v>
      </c>
      <c r="F58" s="2" t="s">
        <v>385</v>
      </c>
      <c r="G58" s="4" t="s">
        <v>398</v>
      </c>
      <c r="I58" s="12">
        <v>312</v>
      </c>
      <c r="J58" s="2" t="str">
        <f>VLOOKUP(I58,'NSCC Reject Reason Codes'!$A$3:$B$615,2,FALSE)</f>
        <v>Contact Email Address</v>
      </c>
    </row>
    <row r="59" spans="1:10" s="4" customFormat="1" ht="148.5" customHeight="1">
      <c r="A59" s="2" t="s">
        <v>943</v>
      </c>
      <c r="B59" s="2">
        <f t="shared" si="0"/>
        <v>1309</v>
      </c>
      <c r="C59" s="2">
        <f t="shared" si="1"/>
        <v>1310</v>
      </c>
      <c r="D59" s="2">
        <v>2</v>
      </c>
      <c r="E59" s="2" t="s">
        <v>376</v>
      </c>
      <c r="F59" s="2" t="s">
        <v>385</v>
      </c>
      <c r="G59" s="2" t="s">
        <v>944</v>
      </c>
      <c r="I59" s="12">
        <v>197</v>
      </c>
      <c r="J59" s="2" t="str">
        <f>VLOOKUP(I59,'NSCC Reject Reason Codes'!$A$3:$B$615,2,FALSE)</f>
        <v>Security Contact Type missing/invalid</v>
      </c>
    </row>
    <row r="60" spans="1:10" s="4" customFormat="1" ht="48">
      <c r="A60" s="2" t="s">
        <v>945</v>
      </c>
      <c r="B60" s="2">
        <f t="shared" si="0"/>
        <v>1311</v>
      </c>
      <c r="C60" s="2">
        <f t="shared" si="1"/>
        <v>1360</v>
      </c>
      <c r="D60" s="2">
        <v>50</v>
      </c>
      <c r="E60" s="2" t="s">
        <v>376</v>
      </c>
      <c r="F60" s="2" t="s">
        <v>458</v>
      </c>
      <c r="G60" s="2" t="s">
        <v>932</v>
      </c>
      <c r="I60" s="12">
        <v>287</v>
      </c>
      <c r="J60" s="2" t="str">
        <f>VLOOKUP(I60,'NSCC Reject Reason Codes'!$A$3:$B$615,2,FALSE)</f>
        <v xml:space="preserve">Contact Address Line 1 length invalid  </v>
      </c>
    </row>
    <row r="61" spans="1:10" s="4" customFormat="1" ht="24">
      <c r="A61" s="2" t="s">
        <v>946</v>
      </c>
      <c r="B61" s="2">
        <f t="shared" si="0"/>
        <v>1361</v>
      </c>
      <c r="C61" s="2">
        <f t="shared" si="1"/>
        <v>1410</v>
      </c>
      <c r="D61" s="2">
        <v>50</v>
      </c>
      <c r="E61" s="2" t="s">
        <v>376</v>
      </c>
      <c r="F61" s="2" t="s">
        <v>385</v>
      </c>
      <c r="G61" s="4" t="s">
        <v>398</v>
      </c>
      <c r="I61" s="12">
        <v>288</v>
      </c>
      <c r="J61" s="2" t="str">
        <f>VLOOKUP(I61,'NSCC Reject Reason Codes'!$A$3:$B$615,2,FALSE)</f>
        <v xml:space="preserve">Contact Address Line 2 length invalid  </v>
      </c>
    </row>
    <row r="62" spans="1:10" s="4" customFormat="1" ht="24">
      <c r="A62" s="2" t="s">
        <v>947</v>
      </c>
      <c r="B62" s="2">
        <f t="shared" si="0"/>
        <v>1411</v>
      </c>
      <c r="C62" s="2">
        <f t="shared" si="1"/>
        <v>1460</v>
      </c>
      <c r="D62" s="2">
        <v>50</v>
      </c>
      <c r="E62" s="2" t="s">
        <v>376</v>
      </c>
      <c r="F62" s="2" t="s">
        <v>385</v>
      </c>
      <c r="G62" s="4" t="s">
        <v>398</v>
      </c>
      <c r="I62" s="12">
        <v>289</v>
      </c>
      <c r="J62" s="2" t="str">
        <f>VLOOKUP(I62,'NSCC Reject Reason Codes'!$A$3:$B$615,2,FALSE)</f>
        <v xml:space="preserve">Contact Address Line 3 length invalid  </v>
      </c>
    </row>
    <row r="63" spans="1:10" s="4" customFormat="1" ht="24">
      <c r="A63" s="2" t="s">
        <v>948</v>
      </c>
      <c r="B63" s="2">
        <f t="shared" si="0"/>
        <v>1461</v>
      </c>
      <c r="C63" s="2">
        <f t="shared" si="1"/>
        <v>1510</v>
      </c>
      <c r="D63" s="2">
        <v>50</v>
      </c>
      <c r="E63" s="2" t="s">
        <v>376</v>
      </c>
      <c r="F63" s="2" t="s">
        <v>385</v>
      </c>
      <c r="G63" s="4" t="s">
        <v>398</v>
      </c>
      <c r="I63" s="12">
        <v>290</v>
      </c>
      <c r="J63" s="2" t="str">
        <f>VLOOKUP(I63,'NSCC Reject Reason Codes'!$A$3:$B$615,2,FALSE)</f>
        <v xml:space="preserve">Contact Address Line 4 length invalid  </v>
      </c>
    </row>
    <row r="64" spans="1:10" s="4" customFormat="1" ht="12">
      <c r="A64" s="2" t="s">
        <v>949</v>
      </c>
      <c r="B64" s="2">
        <f t="shared" si="0"/>
        <v>1511</v>
      </c>
      <c r="C64" s="2">
        <f t="shared" si="1"/>
        <v>1545</v>
      </c>
      <c r="D64" s="2">
        <v>35</v>
      </c>
      <c r="E64" s="2" t="s">
        <v>376</v>
      </c>
      <c r="F64" s="2" t="s">
        <v>385</v>
      </c>
      <c r="G64" s="2"/>
      <c r="I64" s="10">
        <v>546</v>
      </c>
      <c r="J64" s="2" t="str">
        <f>VLOOKUP(I64,'NSCC Reject Reason Codes'!$A$3:$B$615,2,FALSE)</f>
        <v>Contact City Missing/Invalid</v>
      </c>
    </row>
    <row r="65" spans="1:10" s="4" customFormat="1" ht="12">
      <c r="A65" s="2" t="s">
        <v>950</v>
      </c>
      <c r="B65" s="2">
        <f t="shared" si="0"/>
        <v>1546</v>
      </c>
      <c r="C65" s="2">
        <f t="shared" si="1"/>
        <v>1547</v>
      </c>
      <c r="D65" s="2">
        <v>2</v>
      </c>
      <c r="E65" s="2" t="s">
        <v>376</v>
      </c>
      <c r="F65" s="2" t="s">
        <v>385</v>
      </c>
      <c r="G65" s="2"/>
      <c r="I65" s="10">
        <v>547</v>
      </c>
      <c r="J65" s="2" t="str">
        <f>VLOOKUP(I65,'NSCC Reject Reason Codes'!$A$3:$B$615,2,FALSE)</f>
        <v>Contact State Missing/Invalid</v>
      </c>
    </row>
    <row r="66" spans="1:10" s="4" customFormat="1" ht="12">
      <c r="A66" s="2" t="s">
        <v>951</v>
      </c>
      <c r="B66" s="2">
        <f t="shared" si="0"/>
        <v>1548</v>
      </c>
      <c r="C66" s="2">
        <f t="shared" si="1"/>
        <v>1562</v>
      </c>
      <c r="D66" s="2">
        <v>15</v>
      </c>
      <c r="E66" s="2" t="s">
        <v>376</v>
      </c>
      <c r="F66" s="2" t="s">
        <v>385</v>
      </c>
      <c r="G66" s="4" t="s">
        <v>398</v>
      </c>
      <c r="I66" s="10">
        <v>548</v>
      </c>
      <c r="J66" s="2" t="str">
        <f>VLOOKUP(I66,'NSCC Reject Reason Codes'!$A$3:$B$615,2,FALSE)</f>
        <v>Contact Zip/Postal Code Missing/Invalid</v>
      </c>
    </row>
    <row r="67" spans="1:10" s="4" customFormat="1" ht="12">
      <c r="A67" s="2" t="s">
        <v>952</v>
      </c>
      <c r="B67" s="2">
        <f t="shared" si="0"/>
        <v>1563</v>
      </c>
      <c r="C67" s="2">
        <f t="shared" si="1"/>
        <v>1565</v>
      </c>
      <c r="D67" s="2">
        <v>3</v>
      </c>
      <c r="E67" s="2" t="s">
        <v>376</v>
      </c>
      <c r="F67" s="2" t="s">
        <v>385</v>
      </c>
      <c r="G67" s="2" t="s">
        <v>515</v>
      </c>
      <c r="I67" s="10">
        <v>549</v>
      </c>
      <c r="J67" s="2" t="str">
        <f>VLOOKUP(I67,'NSCC Reject Reason Codes'!$A$3:$B$615,2,FALSE)</f>
        <v>Contact Country Code Missing/Invalid</v>
      </c>
    </row>
    <row r="68" spans="1:10" s="4" customFormat="1" ht="24">
      <c r="A68" s="2" t="s">
        <v>953</v>
      </c>
      <c r="B68" s="2">
        <f t="shared" si="0"/>
        <v>1566</v>
      </c>
      <c r="C68" s="2">
        <f t="shared" si="1"/>
        <v>1582</v>
      </c>
      <c r="D68" s="2">
        <v>17</v>
      </c>
      <c r="E68" s="2" t="s">
        <v>376</v>
      </c>
      <c r="F68" s="2" t="s">
        <v>385</v>
      </c>
      <c r="G68" s="2" t="s">
        <v>911</v>
      </c>
      <c r="I68" s="12">
        <v>293</v>
      </c>
      <c r="J68" s="2" t="str">
        <f>VLOOKUP(I68,'NSCC Reject Reason Codes'!$A$3:$B$615,2,FALSE)</f>
        <v xml:space="preserve">Contact Telephone Number length invalid  </v>
      </c>
    </row>
    <row r="69" spans="1:10" s="4" customFormat="1" ht="24">
      <c r="A69" s="2" t="s">
        <v>954</v>
      </c>
      <c r="B69" s="2">
        <f t="shared" si="0"/>
        <v>1583</v>
      </c>
      <c r="C69" s="2">
        <f t="shared" si="1"/>
        <v>1599</v>
      </c>
      <c r="D69" s="2">
        <v>17</v>
      </c>
      <c r="E69" s="2" t="s">
        <v>376</v>
      </c>
      <c r="F69" s="2" t="s">
        <v>385</v>
      </c>
      <c r="G69" s="2" t="s">
        <v>913</v>
      </c>
      <c r="I69" s="12">
        <v>294</v>
      </c>
      <c r="J69" s="2" t="str">
        <f>VLOOKUP(I69,'NSCC Reject Reason Codes'!$A$3:$B$615,2,FALSE)</f>
        <v xml:space="preserve">Contact Fax Number length invalid  </v>
      </c>
    </row>
    <row r="70" spans="1:10" s="4" customFormat="1" ht="12">
      <c r="A70" s="2" t="s">
        <v>955</v>
      </c>
      <c r="B70" s="2">
        <f t="shared" si="0"/>
        <v>1600</v>
      </c>
      <c r="C70" s="2">
        <f t="shared" si="1"/>
        <v>1699</v>
      </c>
      <c r="D70" s="2">
        <v>100</v>
      </c>
      <c r="E70" s="2" t="s">
        <v>376</v>
      </c>
      <c r="F70" s="2" t="s">
        <v>385</v>
      </c>
      <c r="G70" s="4" t="s">
        <v>956</v>
      </c>
      <c r="I70" s="12">
        <v>312</v>
      </c>
      <c r="J70" s="2" t="str">
        <f>VLOOKUP(I70,'NSCC Reject Reason Codes'!$A$3:$B$615,2,FALSE)</f>
        <v>Contact Email Address</v>
      </c>
    </row>
    <row r="71" spans="1:10" s="4" customFormat="1" ht="146.25" customHeight="1">
      <c r="A71" s="2" t="s">
        <v>957</v>
      </c>
      <c r="B71" s="2">
        <f t="shared" si="0"/>
        <v>1700</v>
      </c>
      <c r="C71" s="2">
        <f t="shared" si="1"/>
        <v>1701</v>
      </c>
      <c r="D71" s="2">
        <v>2</v>
      </c>
      <c r="E71" s="2" t="s">
        <v>376</v>
      </c>
      <c r="F71" s="2" t="s">
        <v>385</v>
      </c>
      <c r="G71" s="2" t="s">
        <v>958</v>
      </c>
      <c r="I71" s="12">
        <v>197</v>
      </c>
      <c r="J71" s="2" t="str">
        <f>VLOOKUP(I71,'NSCC Reject Reason Codes'!$A$3:$B$615,2,FALSE)</f>
        <v>Security Contact Type missing/invalid</v>
      </c>
    </row>
    <row r="72" spans="1:10" s="4" customFormat="1" ht="24">
      <c r="A72" s="2" t="s">
        <v>959</v>
      </c>
      <c r="B72" s="2">
        <f t="shared" si="0"/>
        <v>1702</v>
      </c>
      <c r="C72" s="2">
        <f t="shared" si="1"/>
        <v>1751</v>
      </c>
      <c r="D72" s="2">
        <v>50</v>
      </c>
      <c r="E72" s="2" t="s">
        <v>376</v>
      </c>
      <c r="F72" s="2" t="s">
        <v>458</v>
      </c>
      <c r="G72" s="2" t="s">
        <v>960</v>
      </c>
      <c r="I72" s="12">
        <v>287</v>
      </c>
      <c r="J72" s="2" t="str">
        <f>VLOOKUP(I72,'NSCC Reject Reason Codes'!$A$3:$B$615,2,FALSE)</f>
        <v xml:space="preserve">Contact Address Line 1 length invalid  </v>
      </c>
    </row>
    <row r="73" spans="1:10" s="4" customFormat="1" ht="24">
      <c r="A73" s="2" t="s">
        <v>961</v>
      </c>
      <c r="B73" s="2">
        <f t="shared" si="0"/>
        <v>1752</v>
      </c>
      <c r="C73" s="2">
        <f t="shared" si="1"/>
        <v>1801</v>
      </c>
      <c r="D73" s="2">
        <v>50</v>
      </c>
      <c r="E73" s="2" t="s">
        <v>376</v>
      </c>
      <c r="F73" s="2" t="s">
        <v>385</v>
      </c>
      <c r="G73" s="4" t="s">
        <v>398</v>
      </c>
      <c r="I73" s="12">
        <v>288</v>
      </c>
      <c r="J73" s="2" t="str">
        <f>VLOOKUP(I73,'NSCC Reject Reason Codes'!$A$3:$B$615,2,FALSE)</f>
        <v xml:space="preserve">Contact Address Line 2 length invalid  </v>
      </c>
    </row>
    <row r="74" spans="1:10" s="4" customFormat="1" ht="24">
      <c r="A74" s="2" t="s">
        <v>962</v>
      </c>
      <c r="B74" s="2">
        <f t="shared" si="0"/>
        <v>1802</v>
      </c>
      <c r="C74" s="2">
        <f t="shared" si="1"/>
        <v>1851</v>
      </c>
      <c r="D74" s="2">
        <v>50</v>
      </c>
      <c r="E74" s="2" t="s">
        <v>376</v>
      </c>
      <c r="F74" s="2" t="s">
        <v>385</v>
      </c>
      <c r="G74" s="4" t="s">
        <v>398</v>
      </c>
      <c r="I74" s="12">
        <v>289</v>
      </c>
      <c r="J74" s="2" t="str">
        <f>VLOOKUP(I74,'NSCC Reject Reason Codes'!$A$3:$B$615,2,FALSE)</f>
        <v xml:space="preserve">Contact Address Line 3 length invalid  </v>
      </c>
    </row>
    <row r="75" spans="1:10" s="4" customFormat="1" ht="24">
      <c r="A75" s="2" t="s">
        <v>963</v>
      </c>
      <c r="B75" s="2">
        <f t="shared" si="0"/>
        <v>1852</v>
      </c>
      <c r="C75" s="2">
        <f t="shared" si="1"/>
        <v>1901</v>
      </c>
      <c r="D75" s="2">
        <v>50</v>
      </c>
      <c r="E75" s="2" t="s">
        <v>376</v>
      </c>
      <c r="F75" s="2" t="s">
        <v>385</v>
      </c>
      <c r="G75" s="4" t="s">
        <v>398</v>
      </c>
      <c r="I75" s="12">
        <v>290</v>
      </c>
      <c r="J75" s="2" t="str">
        <f>VLOOKUP(I75,'NSCC Reject Reason Codes'!$A$3:$B$615,2,FALSE)</f>
        <v xml:space="preserve">Contact Address Line 4 length invalid  </v>
      </c>
    </row>
    <row r="76" spans="1:10" s="4" customFormat="1" ht="12">
      <c r="A76" s="2" t="s">
        <v>964</v>
      </c>
      <c r="B76" s="2">
        <f t="shared" si="0"/>
        <v>1902</v>
      </c>
      <c r="C76" s="2">
        <f t="shared" si="1"/>
        <v>1936</v>
      </c>
      <c r="D76" s="2">
        <v>35</v>
      </c>
      <c r="E76" s="2" t="s">
        <v>376</v>
      </c>
      <c r="F76" s="2" t="s">
        <v>385</v>
      </c>
      <c r="G76" s="2"/>
      <c r="I76" s="10">
        <v>546</v>
      </c>
      <c r="J76" s="2" t="str">
        <f>VLOOKUP(I76,'NSCC Reject Reason Codes'!$A$3:$B$615,2,FALSE)</f>
        <v>Contact City Missing/Invalid</v>
      </c>
    </row>
    <row r="77" spans="1:10" s="4" customFormat="1" ht="12">
      <c r="A77" s="2" t="s">
        <v>965</v>
      </c>
      <c r="B77" s="2">
        <f t="shared" si="0"/>
        <v>1937</v>
      </c>
      <c r="C77" s="2">
        <f t="shared" si="1"/>
        <v>1938</v>
      </c>
      <c r="D77" s="2">
        <v>2</v>
      </c>
      <c r="E77" s="2" t="s">
        <v>376</v>
      </c>
      <c r="F77" s="2" t="s">
        <v>385</v>
      </c>
      <c r="G77" s="2"/>
      <c r="I77" s="10">
        <v>547</v>
      </c>
      <c r="J77" s="2" t="str">
        <f>VLOOKUP(I77,'NSCC Reject Reason Codes'!$A$3:$B$615,2,FALSE)</f>
        <v>Contact State Missing/Invalid</v>
      </c>
    </row>
    <row r="78" spans="1:10" s="4" customFormat="1" ht="12">
      <c r="A78" s="2" t="s">
        <v>966</v>
      </c>
      <c r="B78" s="2">
        <f t="shared" si="0"/>
        <v>1939</v>
      </c>
      <c r="C78" s="2">
        <f t="shared" si="1"/>
        <v>1953</v>
      </c>
      <c r="D78" s="2">
        <v>15</v>
      </c>
      <c r="E78" s="2" t="s">
        <v>376</v>
      </c>
      <c r="F78" s="2" t="s">
        <v>385</v>
      </c>
      <c r="G78" s="4" t="s">
        <v>398</v>
      </c>
      <c r="I78" s="10">
        <v>548</v>
      </c>
      <c r="J78" s="2" t="str">
        <f>VLOOKUP(I78,'NSCC Reject Reason Codes'!$A$3:$B$615,2,FALSE)</f>
        <v>Contact Zip/Postal Code Missing/Invalid</v>
      </c>
    </row>
    <row r="79" spans="1:10" s="4" customFormat="1" ht="12">
      <c r="A79" s="2" t="s">
        <v>967</v>
      </c>
      <c r="B79" s="2">
        <f t="shared" si="0"/>
        <v>1954</v>
      </c>
      <c r="C79" s="2">
        <f t="shared" si="1"/>
        <v>1956</v>
      </c>
      <c r="D79" s="2">
        <v>3</v>
      </c>
      <c r="E79" s="2" t="s">
        <v>376</v>
      </c>
      <c r="F79" s="2" t="s">
        <v>385</v>
      </c>
      <c r="G79" s="2" t="s">
        <v>515</v>
      </c>
      <c r="I79" s="10">
        <v>549</v>
      </c>
      <c r="J79" s="2" t="str">
        <f>VLOOKUP(I79,'NSCC Reject Reason Codes'!$A$3:$B$615,2,FALSE)</f>
        <v>Contact Country Code Missing/Invalid</v>
      </c>
    </row>
    <row r="80" spans="1:10" s="4" customFormat="1" ht="24">
      <c r="A80" s="2" t="s">
        <v>968</v>
      </c>
      <c r="B80" s="2">
        <f t="shared" si="0"/>
        <v>1957</v>
      </c>
      <c r="C80" s="2">
        <f t="shared" si="1"/>
        <v>1973</v>
      </c>
      <c r="D80" s="2">
        <v>17</v>
      </c>
      <c r="E80" s="2" t="s">
        <v>376</v>
      </c>
      <c r="F80" s="2" t="s">
        <v>385</v>
      </c>
      <c r="G80" s="2" t="s">
        <v>911</v>
      </c>
      <c r="I80" s="12">
        <v>293</v>
      </c>
      <c r="J80" s="2" t="str">
        <f>VLOOKUP(I80,'NSCC Reject Reason Codes'!$A$3:$B$615,2,FALSE)</f>
        <v xml:space="preserve">Contact Telephone Number length invalid  </v>
      </c>
    </row>
    <row r="81" spans="1:10" s="4" customFormat="1" ht="24">
      <c r="A81" s="2" t="s">
        <v>969</v>
      </c>
      <c r="B81" s="2">
        <f t="shared" si="0"/>
        <v>1974</v>
      </c>
      <c r="C81" s="2">
        <f t="shared" si="1"/>
        <v>1990</v>
      </c>
      <c r="D81" s="2">
        <v>17</v>
      </c>
      <c r="E81" s="2" t="s">
        <v>376</v>
      </c>
      <c r="F81" s="2" t="s">
        <v>385</v>
      </c>
      <c r="G81" s="2" t="s">
        <v>913</v>
      </c>
      <c r="I81" s="12">
        <v>294</v>
      </c>
      <c r="J81" s="2" t="str">
        <f>VLOOKUP(I81,'NSCC Reject Reason Codes'!$A$3:$B$615,2,FALSE)</f>
        <v xml:space="preserve">Contact Fax Number length invalid  </v>
      </c>
    </row>
    <row r="82" spans="1:10" s="4" customFormat="1" ht="12">
      <c r="A82" s="2" t="s">
        <v>970</v>
      </c>
      <c r="B82" s="2">
        <f t="shared" si="0"/>
        <v>1991</v>
      </c>
      <c r="C82" s="2">
        <f t="shared" si="1"/>
        <v>2090</v>
      </c>
      <c r="D82" s="2">
        <v>100</v>
      </c>
      <c r="E82" s="2" t="s">
        <v>376</v>
      </c>
      <c r="F82" s="2" t="s">
        <v>385</v>
      </c>
      <c r="G82" s="4" t="s">
        <v>398</v>
      </c>
      <c r="I82" s="12">
        <v>312</v>
      </c>
      <c r="J82" s="2" t="str">
        <f>VLOOKUP(I82,'NSCC Reject Reason Codes'!$A$3:$B$615,2,FALSE)</f>
        <v>Contact Email Address</v>
      </c>
    </row>
    <row r="83" spans="1:10" s="4" customFormat="1" ht="12">
      <c r="I83" s="12"/>
    </row>
  </sheetData>
  <customSheetViews>
    <customSheetView guid="{EE821439-75E3-4A63-A3B6-BCBD88C611ED}" scale="90" showPageBreaks="1" fitToPage="1" printArea="1">
      <pane xSplit="1" ySplit="2" topLeftCell="C3" activePane="bottomRight" state="frozenSplit"/>
      <selection pane="bottomRight"/>
      <pageMargins left="0" right="0" top="0" bottom="0" header="0" footer="0"/>
      <printOptions horizontalCentered="1" gridLines="1"/>
      <pageSetup paperSize="5" scale="88" fitToHeight="0" orientation="landscape" r:id="rId1"/>
      <headerFooter alignWithMargins="0">
        <oddHeader>&amp;C&amp;A</oddHeader>
        <oddFooter>&amp;L&amp;A&amp;C&amp;P</oddFooter>
      </headerFooter>
    </customSheetView>
    <customSheetView guid="{D7F7BEE5-BE09-43B7-BD73-E69A29CFAB86}" fitToPage="1">
      <pane xSplit="1" ySplit="1" topLeftCell="B23" activePane="bottomRight" state="frozenSplit"/>
      <selection pane="bottomRight" activeCell="H17" sqref="H17"/>
      <pageMargins left="0" right="0" top="0" bottom="0" header="0" footer="0"/>
      <printOptions horizontalCentered="1" gridLines="1"/>
      <pageSetup paperSize="5" scale="86" fitToHeight="0" orientation="landscape" r:id="rId2"/>
      <headerFooter alignWithMargins="0">
        <oddHeader>&amp;C&amp;A</oddHeader>
        <oddFooter>&amp;L&amp;A&amp;C&amp;P</oddFooter>
      </headerFooter>
    </customSheetView>
    <customSheetView guid="{02149C7A-8138-4D93-95DB-BA5C87F38634}" showPageBreaks="1" fitToPage="1" printArea="1">
      <pane xSplit="1" ySplit="2" topLeftCell="B3" activePane="bottomRight" state="frozenSplit"/>
      <selection pane="bottomRight" activeCell="G8" sqref="G8"/>
      <pageMargins left="0" right="0" top="0" bottom="0" header="0" footer="0"/>
      <printOptions horizontalCentered="1" gridLines="1"/>
      <pageSetup paperSize="5" scale="88" fitToHeight="0" orientation="landscape" r:id="rId3"/>
      <headerFooter alignWithMargins="0">
        <oddHeader>&amp;C&amp;A</oddHeader>
        <oddFooter>&amp;L&amp;A&amp;C&amp;P</oddFooter>
      </headerFooter>
    </customSheetView>
  </customSheetViews>
  <phoneticPr fontId="1" type="noConversion"/>
  <hyperlinks>
    <hyperlink ref="B1" location="'Table of Contents'!A1" display="T.O.C" xr:uid="{00000000-0004-0000-0500-000000000000}"/>
  </hyperlinks>
  <printOptions horizontalCentered="1" gridLines="1"/>
  <pageMargins left="0.25" right="0.25" top="0.75" bottom="1" header="0.3" footer="0.3"/>
  <pageSetup paperSize="5" scale="89" fitToHeight="0" orientation="landscape" r:id="rId4"/>
  <headerFooter alignWithMargins="0">
    <oddHeader>&amp;C&amp;A</oddHeader>
    <oddFooter>&amp;C&amp;P&amp;L&amp;"Arial"&amp;10&amp;K000000&amp;A_x000D_&amp;1#&amp;"Arial"&amp;10&amp;K737373DTCC Public (White)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J87"/>
  <sheetViews>
    <sheetView zoomScaleNormal="100" zoomScaleSheetLayoutView="70" workbookViewId="0">
      <pane xSplit="1" ySplit="2" topLeftCell="B3" activePane="bottomRight" state="frozenSplit"/>
      <selection pane="topRight" activeCell="B1" sqref="B1"/>
      <selection pane="bottomLeft" activeCell="A3" sqref="A3"/>
      <selection pane="bottomRight"/>
    </sheetView>
  </sheetViews>
  <sheetFormatPr defaultColWidth="9.140625" defaultRowHeight="12.75"/>
  <cols>
    <col min="1" max="1" width="30.7109375" style="3" customWidth="1"/>
    <col min="2" max="4" width="7.7109375" style="43" customWidth="1"/>
    <col min="5" max="6" width="7.7109375" style="3" customWidth="1"/>
    <col min="7" max="7" width="38.42578125" style="4" customWidth="1"/>
    <col min="8" max="8" width="34.28515625" style="4" customWidth="1"/>
    <col min="9" max="9" width="7.7109375" style="44" customWidth="1"/>
    <col min="10" max="10" width="40.7109375" style="43" customWidth="1"/>
    <col min="11" max="16384" width="9.140625" style="3"/>
  </cols>
  <sheetData>
    <row r="1" spans="1:10" ht="18.75" customHeight="1">
      <c r="A1" s="64" t="s">
        <v>8</v>
      </c>
      <c r="B1" s="66" t="s">
        <v>47</v>
      </c>
    </row>
    <row r="2" spans="1:10" s="14" customFormat="1" ht="30" customHeight="1">
      <c r="A2" s="7" t="s">
        <v>363</v>
      </c>
      <c r="B2" s="7" t="s">
        <v>364</v>
      </c>
      <c r="C2" s="7" t="s">
        <v>365</v>
      </c>
      <c r="D2" s="7" t="s">
        <v>366</v>
      </c>
      <c r="E2" s="7" t="s">
        <v>367</v>
      </c>
      <c r="F2" s="7" t="s">
        <v>368</v>
      </c>
      <c r="G2" s="8" t="s">
        <v>369</v>
      </c>
      <c r="H2" s="8" t="s">
        <v>370</v>
      </c>
      <c r="I2" s="9" t="s">
        <v>371</v>
      </c>
      <c r="J2" s="7" t="s">
        <v>372</v>
      </c>
    </row>
    <row r="3" spans="1:10" s="4" customFormat="1" ht="12">
      <c r="A3" s="2" t="s">
        <v>373</v>
      </c>
      <c r="B3" s="2">
        <v>1</v>
      </c>
      <c r="C3" s="2">
        <f t="shared" ref="C3:C66" si="0">$B3+$D3-1</f>
        <v>4</v>
      </c>
      <c r="D3" s="2">
        <v>4</v>
      </c>
      <c r="E3" s="2" t="s">
        <v>374</v>
      </c>
      <c r="F3" s="2" t="s">
        <v>375</v>
      </c>
      <c r="G3" s="2"/>
      <c r="H3" s="2"/>
      <c r="I3" s="12">
        <v>1</v>
      </c>
      <c r="J3" s="2" t="str">
        <f>VLOOKUP(I3,'NSCC Reject Reason Codes'!$A$3:$B$615,2,FALSE)</f>
        <v>Record Length missing/invalid</v>
      </c>
    </row>
    <row r="4" spans="1:10" s="4" customFormat="1" ht="12">
      <c r="A4" s="2" t="s">
        <v>51</v>
      </c>
      <c r="B4" s="2">
        <f t="shared" ref="B4:B67" si="1">$C3+1</f>
        <v>5</v>
      </c>
      <c r="C4" s="2">
        <f t="shared" si="0"/>
        <v>5</v>
      </c>
      <c r="D4" s="2">
        <v>1</v>
      </c>
      <c r="E4" s="2" t="s">
        <v>376</v>
      </c>
      <c r="F4" s="2" t="s">
        <v>375</v>
      </c>
      <c r="G4" s="2" t="s">
        <v>77</v>
      </c>
      <c r="H4" s="2"/>
      <c r="I4" s="12">
        <v>2</v>
      </c>
      <c r="J4" s="2" t="str">
        <f>VLOOKUP(I4,'NSCC Reject Reason Codes'!$A$3:$B$615,2,FALSE)</f>
        <v>Originator Type missing/invalid</v>
      </c>
    </row>
    <row r="5" spans="1:10" s="4" customFormat="1" ht="24">
      <c r="A5" s="2" t="s">
        <v>987</v>
      </c>
      <c r="B5" s="2">
        <f t="shared" si="1"/>
        <v>6</v>
      </c>
      <c r="C5" s="2">
        <f t="shared" si="0"/>
        <v>13</v>
      </c>
      <c r="D5" s="2">
        <v>8</v>
      </c>
      <c r="E5" s="4" t="s">
        <v>376</v>
      </c>
      <c r="F5" s="4" t="s">
        <v>375</v>
      </c>
      <c r="H5" s="2" t="s">
        <v>988</v>
      </c>
      <c r="I5" s="12">
        <v>3</v>
      </c>
      <c r="J5" s="2" t="str">
        <f>VLOOKUP(I5,'NSCC Reject Reason Codes'!$A$3:$B$615,2,FALSE)</f>
        <v>Firm Number missing/invalid</v>
      </c>
    </row>
    <row r="6" spans="1:10" s="4" customFormat="1" ht="12">
      <c r="A6" s="145" t="s">
        <v>380</v>
      </c>
      <c r="B6" s="2">
        <f t="shared" si="1"/>
        <v>14</v>
      </c>
      <c r="C6" s="2">
        <f t="shared" si="0"/>
        <v>21</v>
      </c>
      <c r="D6" s="2">
        <v>8</v>
      </c>
      <c r="E6" s="4" t="s">
        <v>376</v>
      </c>
      <c r="F6" s="4" t="s">
        <v>375</v>
      </c>
      <c r="H6" s="2" t="s">
        <v>381</v>
      </c>
      <c r="I6" s="12">
        <v>4</v>
      </c>
      <c r="J6" s="2" t="str">
        <f>VLOOKUP(I6,'NSCC Reject Reason Codes'!$A$3:$B$615,2,FALSE)</f>
        <v>Fund Number missing/invalid</v>
      </c>
    </row>
    <row r="7" spans="1:10" s="4" customFormat="1" ht="12">
      <c r="A7" s="2" t="s">
        <v>382</v>
      </c>
      <c r="B7" s="2">
        <f t="shared" si="1"/>
        <v>22</v>
      </c>
      <c r="C7" s="2">
        <f t="shared" si="0"/>
        <v>24</v>
      </c>
      <c r="D7" s="2">
        <v>3</v>
      </c>
      <c r="E7" s="4" t="s">
        <v>376</v>
      </c>
      <c r="F7" s="4" t="s">
        <v>375</v>
      </c>
      <c r="G7" s="4" t="s">
        <v>989</v>
      </c>
      <c r="H7" s="2"/>
      <c r="I7" s="12">
        <v>5</v>
      </c>
      <c r="J7" s="2" t="str">
        <f>VLOOKUP(I7,'NSCC Reject Reason Codes'!$A$3:$B$615,2,FALSE)</f>
        <v xml:space="preserve">Record Type missing/invalid  </v>
      </c>
    </row>
    <row r="8" spans="1:10" s="4" customFormat="1" ht="168">
      <c r="A8" s="2" t="s">
        <v>384</v>
      </c>
      <c r="B8" s="2">
        <f t="shared" si="1"/>
        <v>25</v>
      </c>
      <c r="C8" s="2">
        <f t="shared" si="0"/>
        <v>40</v>
      </c>
      <c r="D8" s="2">
        <v>16</v>
      </c>
      <c r="E8" s="2" t="s">
        <v>376</v>
      </c>
      <c r="F8" s="2" t="s">
        <v>458</v>
      </c>
      <c r="G8" s="2" t="s">
        <v>990</v>
      </c>
      <c r="H8" s="11" t="s">
        <v>991</v>
      </c>
      <c r="I8" s="12">
        <v>6</v>
      </c>
      <c r="J8" s="2" t="str">
        <f>VLOOKUP(I8,'NSCC Reject Reason Codes'!$A$3:$B$615,2,FALSE)</f>
        <v xml:space="preserve">NSCC Security Issue Number missing/invalid </v>
      </c>
    </row>
    <row r="9" spans="1:10" s="4" customFormat="1" ht="48">
      <c r="A9" s="2" t="s">
        <v>388</v>
      </c>
      <c r="B9" s="2">
        <f t="shared" si="1"/>
        <v>41</v>
      </c>
      <c r="C9" s="2">
        <f t="shared" si="0"/>
        <v>43</v>
      </c>
      <c r="D9" s="2">
        <v>3</v>
      </c>
      <c r="E9" s="2" t="s">
        <v>376</v>
      </c>
      <c r="F9" s="2" t="s">
        <v>385</v>
      </c>
      <c r="G9" s="2" t="s">
        <v>992</v>
      </c>
      <c r="H9" s="2" t="s">
        <v>390</v>
      </c>
      <c r="I9" s="12">
        <v>343</v>
      </c>
      <c r="J9" s="2" t="str">
        <f>VLOOKUP(I9,'NSCC Reject Reason Codes'!$A$3:$B$615,2,FALSE)</f>
        <v xml:space="preserve">Sidepocket ID invalid </v>
      </c>
    </row>
    <row r="10" spans="1:10" s="15" customFormat="1" ht="24">
      <c r="A10" s="2" t="s">
        <v>391</v>
      </c>
      <c r="B10" s="2">
        <f t="shared" si="1"/>
        <v>44</v>
      </c>
      <c r="C10" s="2">
        <f t="shared" si="0"/>
        <v>51</v>
      </c>
      <c r="D10" s="2">
        <v>8</v>
      </c>
      <c r="E10" s="2" t="s">
        <v>376</v>
      </c>
      <c r="F10" s="2" t="s">
        <v>385</v>
      </c>
      <c r="G10" s="2" t="s">
        <v>392</v>
      </c>
      <c r="H10" s="2" t="s">
        <v>993</v>
      </c>
      <c r="I10" s="12">
        <v>346</v>
      </c>
      <c r="J10" s="2" t="str">
        <f>VLOOKUP(I10,'NSCC Reject Reason Codes'!$A$3:$B$615,2,FALSE)</f>
        <v xml:space="preserve">Share Class invalid </v>
      </c>
    </row>
    <row r="11" spans="1:10" s="4" customFormat="1" ht="60">
      <c r="A11" s="2" t="s">
        <v>994</v>
      </c>
      <c r="B11" s="2">
        <f t="shared" si="1"/>
        <v>52</v>
      </c>
      <c r="C11" s="2">
        <f t="shared" si="0"/>
        <v>52</v>
      </c>
      <c r="D11" s="2">
        <v>1</v>
      </c>
      <c r="E11" s="2" t="s">
        <v>376</v>
      </c>
      <c r="F11" s="2" t="s">
        <v>385</v>
      </c>
      <c r="G11" s="2" t="s">
        <v>995</v>
      </c>
      <c r="H11" s="2" t="s">
        <v>747</v>
      </c>
      <c r="I11" s="12">
        <v>7</v>
      </c>
      <c r="J11" s="2" t="str">
        <f>VLOOKUP(I11,'NSCC Reject Reason Codes'!$A$3:$B$615,2,FALSE)</f>
        <v>Security Identifier invalid</v>
      </c>
    </row>
    <row r="12" spans="1:10" s="4" customFormat="1" ht="36">
      <c r="A12" s="2" t="s">
        <v>996</v>
      </c>
      <c r="B12" s="2">
        <f t="shared" si="1"/>
        <v>53</v>
      </c>
      <c r="C12" s="2">
        <f t="shared" si="0"/>
        <v>64</v>
      </c>
      <c r="D12" s="2">
        <v>12</v>
      </c>
      <c r="E12" s="2" t="s">
        <v>376</v>
      </c>
      <c r="F12" s="2" t="s">
        <v>385</v>
      </c>
      <c r="G12" s="2" t="s">
        <v>997</v>
      </c>
      <c r="H12" s="2" t="s">
        <v>747</v>
      </c>
      <c r="I12" s="12">
        <v>8</v>
      </c>
      <c r="J12" s="2" t="str">
        <f>VLOOKUP(I12,'NSCC Reject Reason Codes'!$A$3:$B$615,2,FALSE)</f>
        <v>Security Issue ID invalid</v>
      </c>
    </row>
    <row r="13" spans="1:10" s="4" customFormat="1" ht="12">
      <c r="A13" s="2" t="s">
        <v>503</v>
      </c>
      <c r="B13" s="2">
        <f t="shared" si="1"/>
        <v>65</v>
      </c>
      <c r="C13" s="2">
        <f t="shared" si="0"/>
        <v>102</v>
      </c>
      <c r="D13" s="2">
        <v>38</v>
      </c>
      <c r="E13" s="4" t="s">
        <v>376</v>
      </c>
      <c r="F13" s="4" t="s">
        <v>375</v>
      </c>
      <c r="G13" s="4" t="s">
        <v>998</v>
      </c>
      <c r="I13" s="12"/>
      <c r="J13" s="2"/>
    </row>
    <row r="14" spans="1:10" s="4" customFormat="1" ht="75.75" customHeight="1">
      <c r="A14" s="2" t="s">
        <v>413</v>
      </c>
      <c r="B14" s="2">
        <f t="shared" si="1"/>
        <v>103</v>
      </c>
      <c r="C14" s="2">
        <f t="shared" si="0"/>
        <v>103</v>
      </c>
      <c r="D14" s="2">
        <v>1</v>
      </c>
      <c r="E14" s="4" t="s">
        <v>376</v>
      </c>
      <c r="F14" s="4" t="s">
        <v>375</v>
      </c>
      <c r="G14" s="2" t="s">
        <v>414</v>
      </c>
      <c r="I14" s="12">
        <v>14</v>
      </c>
      <c r="J14" s="2" t="str">
        <f>VLOOKUP(I14,'NSCC Reject Reason Codes'!$A$3:$B$615,2,FALSE)</f>
        <v>NSCC Reject Indicator invalid</v>
      </c>
    </row>
    <row r="15" spans="1:10" s="4" customFormat="1" ht="72">
      <c r="A15" s="2" t="s">
        <v>415</v>
      </c>
      <c r="B15" s="2">
        <f t="shared" si="1"/>
        <v>104</v>
      </c>
      <c r="C15" s="2">
        <f t="shared" si="0"/>
        <v>107</v>
      </c>
      <c r="D15" s="2">
        <v>4</v>
      </c>
      <c r="E15" s="4" t="s">
        <v>376</v>
      </c>
      <c r="F15" s="4" t="s">
        <v>375</v>
      </c>
      <c r="G15" s="2" t="s">
        <v>416</v>
      </c>
      <c r="I15" s="12">
        <v>15</v>
      </c>
      <c r="J15" s="2" t="str">
        <f>VLOOKUP(I15,'NSCC Reject Reason Codes'!$A$3:$B$615,2,FALSE)</f>
        <v>NSCC Reject Code invalid</v>
      </c>
    </row>
    <row r="16" spans="1:10" s="4" customFormat="1" ht="72">
      <c r="A16" s="2" t="s">
        <v>417</v>
      </c>
      <c r="B16" s="2">
        <f t="shared" si="1"/>
        <v>108</v>
      </c>
      <c r="C16" s="2">
        <f t="shared" si="0"/>
        <v>111</v>
      </c>
      <c r="D16" s="2">
        <v>4</v>
      </c>
      <c r="E16" s="4" t="s">
        <v>376</v>
      </c>
      <c r="F16" s="4" t="s">
        <v>375</v>
      </c>
      <c r="G16" s="2" t="s">
        <v>416</v>
      </c>
      <c r="I16" s="12">
        <v>15</v>
      </c>
      <c r="J16" s="2" t="str">
        <f>VLOOKUP(I16,'NSCC Reject Reason Codes'!$A$3:$B$615,2,FALSE)</f>
        <v>NSCC Reject Code invalid</v>
      </c>
    </row>
    <row r="17" spans="1:10" s="4" customFormat="1" ht="72">
      <c r="A17" s="2" t="s">
        <v>418</v>
      </c>
      <c r="B17" s="2">
        <f t="shared" si="1"/>
        <v>112</v>
      </c>
      <c r="C17" s="2">
        <f t="shared" si="0"/>
        <v>115</v>
      </c>
      <c r="D17" s="2">
        <v>4</v>
      </c>
      <c r="E17" s="4" t="s">
        <v>376</v>
      </c>
      <c r="F17" s="4" t="s">
        <v>375</v>
      </c>
      <c r="G17" s="2" t="s">
        <v>416</v>
      </c>
      <c r="I17" s="12">
        <v>15</v>
      </c>
      <c r="J17" s="2" t="str">
        <f>VLOOKUP(I17,'NSCC Reject Reason Codes'!$A$3:$B$615,2,FALSE)</f>
        <v>NSCC Reject Code invalid</v>
      </c>
    </row>
    <row r="18" spans="1:10" s="4" customFormat="1" ht="72">
      <c r="A18" s="2" t="s">
        <v>419</v>
      </c>
      <c r="B18" s="2">
        <f t="shared" si="1"/>
        <v>116</v>
      </c>
      <c r="C18" s="2">
        <f t="shared" si="0"/>
        <v>119</v>
      </c>
      <c r="D18" s="2">
        <v>4</v>
      </c>
      <c r="E18" s="4" t="s">
        <v>376</v>
      </c>
      <c r="F18" s="4" t="s">
        <v>375</v>
      </c>
      <c r="G18" s="2" t="s">
        <v>416</v>
      </c>
      <c r="I18" s="12">
        <v>15</v>
      </c>
      <c r="J18" s="2" t="str">
        <f>VLOOKUP(I18,'NSCC Reject Reason Codes'!$A$3:$B$615,2,FALSE)</f>
        <v>NSCC Reject Code invalid</v>
      </c>
    </row>
    <row r="19" spans="1:10" s="192" customFormat="1" ht="109.15" customHeight="1">
      <c r="A19" s="193" t="s">
        <v>999</v>
      </c>
      <c r="B19" s="2">
        <f t="shared" si="1"/>
        <v>120</v>
      </c>
      <c r="C19" s="2">
        <f t="shared" si="0"/>
        <v>120</v>
      </c>
      <c r="D19" s="74">
        <v>1</v>
      </c>
      <c r="E19" s="2" t="s">
        <v>376</v>
      </c>
      <c r="F19" s="74" t="s">
        <v>458</v>
      </c>
      <c r="G19" s="74" t="s">
        <v>1000</v>
      </c>
      <c r="H19" s="74" t="s">
        <v>1001</v>
      </c>
      <c r="I19" s="194">
        <v>637</v>
      </c>
      <c r="J19" s="2" t="str">
        <f>VLOOKUP(I19,'NSCC Reject Reason Codes'!$A$3:$B$615,2,FALSE)</f>
        <v>Hybrid Responsibility Indicator invalid</v>
      </c>
    </row>
    <row r="20" spans="1:10" s="4" customFormat="1" ht="12">
      <c r="A20" s="102" t="s">
        <v>1002</v>
      </c>
      <c r="B20" s="102">
        <f>$C19+1</f>
        <v>121</v>
      </c>
      <c r="C20" s="102">
        <f>$B20+$D20-1</f>
        <v>128</v>
      </c>
      <c r="D20" s="102">
        <v>8</v>
      </c>
      <c r="E20" s="102" t="s">
        <v>374</v>
      </c>
      <c r="F20" s="102" t="s">
        <v>385</v>
      </c>
      <c r="G20" s="102" t="s">
        <v>450</v>
      </c>
      <c r="H20" s="102" t="s">
        <v>1003</v>
      </c>
      <c r="I20" s="174">
        <v>581</v>
      </c>
      <c r="J20" s="2" t="str">
        <f>VLOOKUP(I20,'NSCC Reject Reason Codes'!$A$3:$B$615,2,FALSE)</f>
        <v>Account Open Date Invalid</v>
      </c>
    </row>
    <row r="21" spans="1:10" s="4" customFormat="1" ht="24">
      <c r="A21" s="103" t="s">
        <v>1004</v>
      </c>
      <c r="B21" s="102">
        <f>$C20+1</f>
        <v>129</v>
      </c>
      <c r="C21" s="102">
        <f>$B21+$D21-1</f>
        <v>130</v>
      </c>
      <c r="D21" s="102">
        <v>2</v>
      </c>
      <c r="E21" s="102" t="s">
        <v>376</v>
      </c>
      <c r="F21" s="103" t="s">
        <v>385</v>
      </c>
      <c r="G21" s="103" t="s">
        <v>1005</v>
      </c>
      <c r="H21" s="102" t="s">
        <v>1006</v>
      </c>
      <c r="I21" s="174">
        <v>28</v>
      </c>
      <c r="J21" s="2" t="str">
        <f>VLOOKUP(I21,'NSCC Reject Reason Codes'!$A$3:$B$615,2,FALSE)</f>
        <v>Account Type missing/invalid</v>
      </c>
    </row>
    <row r="22" spans="1:10" s="4" customFormat="1" ht="48">
      <c r="A22" s="2" t="s">
        <v>1007</v>
      </c>
      <c r="B22" s="2">
        <f>$C21+1</f>
        <v>131</v>
      </c>
      <c r="C22" s="2">
        <f t="shared" si="0"/>
        <v>131</v>
      </c>
      <c r="D22" s="2">
        <v>1</v>
      </c>
      <c r="E22" s="2" t="s">
        <v>376</v>
      </c>
      <c r="F22" s="2" t="s">
        <v>375</v>
      </c>
      <c r="G22" s="2" t="s">
        <v>1008</v>
      </c>
      <c r="H22" s="2" t="s">
        <v>1009</v>
      </c>
      <c r="I22" s="12">
        <v>25</v>
      </c>
      <c r="J22" s="2" t="str">
        <f>VLOOKUP(I22,'NSCC Reject Reason Codes'!$A$3:$B$615,2,FALSE)</f>
        <v>Network Control Indicator missing/invalid</v>
      </c>
    </row>
    <row r="23" spans="1:10" s="4" customFormat="1" ht="60">
      <c r="A23" s="2" t="s">
        <v>1010</v>
      </c>
      <c r="B23" s="2">
        <f t="shared" si="1"/>
        <v>132</v>
      </c>
      <c r="C23" s="2">
        <f t="shared" si="0"/>
        <v>151</v>
      </c>
      <c r="D23" s="2">
        <v>20</v>
      </c>
      <c r="E23" s="2" t="s">
        <v>376</v>
      </c>
      <c r="F23" s="2" t="s">
        <v>458</v>
      </c>
      <c r="G23" s="2" t="s">
        <v>1011</v>
      </c>
      <c r="H23" s="175" t="s">
        <v>1012</v>
      </c>
      <c r="I23" s="12">
        <v>26</v>
      </c>
      <c r="J23" s="2" t="str">
        <f>VLOOKUP(I23,'NSCC Reject Reason Codes'!$A$3:$B$615,2,FALSE)</f>
        <v xml:space="preserve">Firm Account Number  missing/invalid </v>
      </c>
    </row>
    <row r="24" spans="1:10" s="4" customFormat="1" ht="36">
      <c r="A24" s="2" t="s">
        <v>1013</v>
      </c>
      <c r="B24" s="2">
        <f>$C23+1</f>
        <v>152</v>
      </c>
      <c r="C24" s="2">
        <f t="shared" si="0"/>
        <v>171</v>
      </c>
      <c r="D24" s="2">
        <v>20</v>
      </c>
      <c r="E24" s="2" t="s">
        <v>376</v>
      </c>
      <c r="F24" s="2" t="s">
        <v>458</v>
      </c>
      <c r="G24" s="2" t="s">
        <v>1014</v>
      </c>
      <c r="H24" s="2" t="s">
        <v>1015</v>
      </c>
      <c r="I24" s="12">
        <v>27</v>
      </c>
      <c r="J24" s="2" t="str">
        <f>VLOOKUP(I24,'NSCC Reject Reason Codes'!$A$3:$B$615,2,FALSE)</f>
        <v xml:space="preserve">Fund Account Number  missing/invalid </v>
      </c>
    </row>
    <row r="25" spans="1:10" s="58" customFormat="1" ht="36">
      <c r="A25" s="2" t="s">
        <v>1016</v>
      </c>
      <c r="B25" s="2">
        <f t="shared" si="1"/>
        <v>172</v>
      </c>
      <c r="C25" s="2">
        <f t="shared" si="0"/>
        <v>179</v>
      </c>
      <c r="D25" s="2">
        <v>8</v>
      </c>
      <c r="E25" s="4" t="s">
        <v>374</v>
      </c>
      <c r="F25" s="4" t="s">
        <v>385</v>
      </c>
      <c r="G25" s="2" t="s">
        <v>1017</v>
      </c>
      <c r="H25" s="2" t="s">
        <v>1018</v>
      </c>
      <c r="I25" s="12">
        <v>136</v>
      </c>
      <c r="J25" s="2" t="str">
        <f>VLOOKUP(I25,'NSCC Reject Reason Codes'!$A$3:$B$615,2,FALSE)</f>
        <v>NAV Effective Date invalid</v>
      </c>
    </row>
    <row r="26" spans="1:10" s="4" customFormat="1" ht="36">
      <c r="A26" s="2" t="s">
        <v>1019</v>
      </c>
      <c r="B26" s="2">
        <f t="shared" si="1"/>
        <v>180</v>
      </c>
      <c r="C26" s="2">
        <f t="shared" si="0"/>
        <v>182</v>
      </c>
      <c r="D26" s="2">
        <v>3</v>
      </c>
      <c r="E26" s="2" t="s">
        <v>1020</v>
      </c>
      <c r="F26" s="2" t="s">
        <v>1021</v>
      </c>
      <c r="G26" s="2"/>
      <c r="H26" s="2" t="s">
        <v>1022</v>
      </c>
      <c r="I26" s="12">
        <v>121</v>
      </c>
      <c r="J26" s="2" t="str">
        <f>VLOOKUP(I26,'NSCC Reject Reason Codes'!$A$3:$B$615,2,FALSE)</f>
        <v>Balance Currency missing</v>
      </c>
    </row>
    <row r="27" spans="1:10" s="4" customFormat="1" ht="144">
      <c r="A27" s="2" t="s">
        <v>517</v>
      </c>
      <c r="B27" s="2">
        <f t="shared" si="1"/>
        <v>183</v>
      </c>
      <c r="C27" s="2">
        <f t="shared" si="0"/>
        <v>185</v>
      </c>
      <c r="D27" s="2">
        <v>3</v>
      </c>
      <c r="E27" s="2" t="s">
        <v>1020</v>
      </c>
      <c r="F27" s="2" t="s">
        <v>385</v>
      </c>
      <c r="G27" s="2"/>
      <c r="H27" s="2" t="s">
        <v>518</v>
      </c>
      <c r="I27" s="12">
        <v>22</v>
      </c>
      <c r="J27" s="2" t="str">
        <f>VLOOKUP(I27,'NSCC Reject Reason Codes'!$A$3:$B$615,2,FALSE)</f>
        <v>Reporting Currency missing/invalid</v>
      </c>
    </row>
    <row r="28" spans="1:10" s="4" customFormat="1" ht="60">
      <c r="A28" s="2" t="s">
        <v>514</v>
      </c>
      <c r="B28" s="2">
        <f t="shared" si="1"/>
        <v>186</v>
      </c>
      <c r="C28" s="2">
        <f t="shared" si="0"/>
        <v>188</v>
      </c>
      <c r="D28" s="2">
        <v>3</v>
      </c>
      <c r="E28" s="2" t="s">
        <v>1020</v>
      </c>
      <c r="F28" s="2" t="s">
        <v>385</v>
      </c>
      <c r="G28" s="2"/>
      <c r="H28" s="2" t="s">
        <v>1023</v>
      </c>
      <c r="I28" s="12">
        <v>122</v>
      </c>
      <c r="J28" s="2" t="str">
        <f>VLOOKUP(I28,'NSCC Reject Reason Codes'!$A$3:$B$615,2,FALSE)</f>
        <v>Base Currency invalid</v>
      </c>
    </row>
    <row r="29" spans="1:10" s="4" customFormat="1" ht="48">
      <c r="A29" s="2" t="s">
        <v>1024</v>
      </c>
      <c r="B29" s="2">
        <f t="shared" si="1"/>
        <v>189</v>
      </c>
      <c r="C29" s="2">
        <f t="shared" si="0"/>
        <v>204</v>
      </c>
      <c r="D29" s="2">
        <v>16</v>
      </c>
      <c r="E29" s="2" t="s">
        <v>374</v>
      </c>
      <c r="F29" s="2" t="s">
        <v>385</v>
      </c>
      <c r="G29" s="176" t="s">
        <v>1025</v>
      </c>
      <c r="H29" s="2" t="s">
        <v>1026</v>
      </c>
      <c r="I29" s="12">
        <v>123</v>
      </c>
      <c r="J29" s="2" t="str">
        <f>VLOOKUP(I29,'NSCC Reject Reason Codes'!$A$3:$B$615,2,FALSE)</f>
        <v>Previous $ Value missing/invalid</v>
      </c>
    </row>
    <row r="30" spans="1:10" s="4" customFormat="1" ht="24">
      <c r="A30" s="2" t="s">
        <v>1027</v>
      </c>
      <c r="B30" s="2">
        <f t="shared" si="1"/>
        <v>205</v>
      </c>
      <c r="C30" s="2">
        <f t="shared" si="0"/>
        <v>218</v>
      </c>
      <c r="D30" s="2">
        <v>14</v>
      </c>
      <c r="E30" s="2" t="s">
        <v>374</v>
      </c>
      <c r="F30" s="2" t="s">
        <v>385</v>
      </c>
      <c r="G30" s="63" t="s">
        <v>470</v>
      </c>
      <c r="H30" s="2" t="s">
        <v>1028</v>
      </c>
      <c r="I30" s="12">
        <v>124</v>
      </c>
      <c r="J30" s="2" t="str">
        <f>VLOOKUP(I30,'NSCC Reject Reason Codes'!$A$3:$B$615,2,FALSE)</f>
        <v>Previous Share Balance invalid</v>
      </c>
    </row>
    <row r="31" spans="1:10" s="4" customFormat="1" ht="12">
      <c r="A31" s="2" t="s">
        <v>1029</v>
      </c>
      <c r="B31" s="2">
        <f t="shared" si="1"/>
        <v>219</v>
      </c>
      <c r="C31" s="2">
        <f t="shared" si="0"/>
        <v>226</v>
      </c>
      <c r="D31" s="2">
        <v>8</v>
      </c>
      <c r="E31" s="2" t="s">
        <v>374</v>
      </c>
      <c r="F31" s="2" t="s">
        <v>385</v>
      </c>
      <c r="G31" s="4" t="s">
        <v>450</v>
      </c>
      <c r="H31" s="2" t="s">
        <v>1030</v>
      </c>
      <c r="I31" s="12">
        <v>125</v>
      </c>
      <c r="J31" s="2" t="str">
        <f>VLOOKUP(I31,'NSCC Reject Reason Codes'!$A$3:$B$615,2,FALSE)</f>
        <v>Previous Value Date missing/invalid</v>
      </c>
    </row>
    <row r="32" spans="1:10" s="4" customFormat="1" ht="48">
      <c r="A32" s="2" t="s">
        <v>1031</v>
      </c>
      <c r="B32" s="2">
        <f t="shared" si="1"/>
        <v>227</v>
      </c>
      <c r="C32" s="2">
        <f t="shared" si="0"/>
        <v>242</v>
      </c>
      <c r="D32" s="2">
        <v>16</v>
      </c>
      <c r="E32" s="2" t="s">
        <v>374</v>
      </c>
      <c r="F32" s="2" t="s">
        <v>458</v>
      </c>
      <c r="G32" s="177" t="s">
        <v>1032</v>
      </c>
      <c r="H32" s="2" t="s">
        <v>1033</v>
      </c>
      <c r="I32" s="12">
        <v>129</v>
      </c>
      <c r="J32" s="2" t="str">
        <f>VLOOKUP(I32,'NSCC Reject Reason Codes'!$A$3:$B$615,2,FALSE)</f>
        <v>Closing Money Value missing/invalid</v>
      </c>
    </row>
    <row r="33" spans="1:10" s="4" customFormat="1" ht="48">
      <c r="A33" s="2" t="s">
        <v>1034</v>
      </c>
      <c r="B33" s="2">
        <f t="shared" si="1"/>
        <v>243</v>
      </c>
      <c r="C33" s="2">
        <f t="shared" si="0"/>
        <v>256</v>
      </c>
      <c r="D33" s="2">
        <v>14</v>
      </c>
      <c r="E33" s="2" t="s">
        <v>374</v>
      </c>
      <c r="F33" s="2" t="s">
        <v>458</v>
      </c>
      <c r="G33" s="54" t="s">
        <v>1035</v>
      </c>
      <c r="H33" s="2" t="s">
        <v>1036</v>
      </c>
      <c r="I33" s="12">
        <v>130</v>
      </c>
      <c r="J33" s="2" t="str">
        <f>VLOOKUP(I33,'NSCC Reject Reason Codes'!$A$3:$B$615,2,FALSE)</f>
        <v>Closing Share Balance missing/invalid</v>
      </c>
    </row>
    <row r="34" spans="1:10" s="4" customFormat="1" ht="12">
      <c r="A34" s="2" t="s">
        <v>1037</v>
      </c>
      <c r="B34" s="2">
        <f t="shared" si="1"/>
        <v>257</v>
      </c>
      <c r="C34" s="2">
        <f t="shared" si="0"/>
        <v>264</v>
      </c>
      <c r="D34" s="2">
        <v>8</v>
      </c>
      <c r="E34" s="2" t="s">
        <v>374</v>
      </c>
      <c r="F34" s="2" t="s">
        <v>375</v>
      </c>
      <c r="G34" s="4" t="s">
        <v>450</v>
      </c>
      <c r="H34" s="2" t="s">
        <v>1038</v>
      </c>
      <c r="I34" s="12">
        <v>131</v>
      </c>
      <c r="J34" s="2" t="str">
        <f>VLOOKUP(I34,'NSCC Reject Reason Codes'!$A$3:$B$615,2,FALSE)</f>
        <v>Closing Balance Date missing/invalid</v>
      </c>
    </row>
    <row r="35" spans="1:10" s="15" customFormat="1" ht="48">
      <c r="A35" s="2" t="s">
        <v>1039</v>
      </c>
      <c r="B35" s="2">
        <f t="shared" si="1"/>
        <v>265</v>
      </c>
      <c r="C35" s="2">
        <f t="shared" si="0"/>
        <v>272</v>
      </c>
      <c r="D35" s="2">
        <v>8</v>
      </c>
      <c r="E35" s="4" t="s">
        <v>374</v>
      </c>
      <c r="F35" s="4" t="s">
        <v>385</v>
      </c>
      <c r="G35" s="4" t="s">
        <v>450</v>
      </c>
      <c r="H35" s="175" t="s">
        <v>444</v>
      </c>
      <c r="I35" s="12">
        <v>338</v>
      </c>
      <c r="J35" s="2" t="str">
        <f>VLOOKUP(I35,'NSCC Reject Reason Codes'!$A$3:$B$615,2,FALSE)</f>
        <v>Lock Up Start Date missing/invalid</v>
      </c>
    </row>
    <row r="36" spans="1:10" s="15" customFormat="1" ht="48">
      <c r="A36" s="2" t="s">
        <v>1040</v>
      </c>
      <c r="B36" s="2">
        <f t="shared" si="1"/>
        <v>273</v>
      </c>
      <c r="C36" s="2">
        <f t="shared" si="0"/>
        <v>280</v>
      </c>
      <c r="D36" s="2">
        <v>8</v>
      </c>
      <c r="E36" s="4" t="s">
        <v>374</v>
      </c>
      <c r="F36" s="4" t="s">
        <v>385</v>
      </c>
      <c r="G36" s="4" t="s">
        <v>450</v>
      </c>
      <c r="H36" s="175" t="s">
        <v>444</v>
      </c>
      <c r="I36" s="12">
        <v>339</v>
      </c>
      <c r="J36" s="2" t="str">
        <f>VLOOKUP(I36,'NSCC Reject Reason Codes'!$A$3:$B$615,2,FALSE)</f>
        <v>Lock Up End Date missing/invalid</v>
      </c>
    </row>
    <row r="37" spans="1:10" s="15" customFormat="1" ht="72">
      <c r="A37" s="4" t="s">
        <v>1041</v>
      </c>
      <c r="B37" s="2">
        <f t="shared" si="1"/>
        <v>281</v>
      </c>
      <c r="C37" s="2">
        <f t="shared" si="0"/>
        <v>288</v>
      </c>
      <c r="D37" s="2">
        <v>8</v>
      </c>
      <c r="E37" s="4" t="s">
        <v>374</v>
      </c>
      <c r="F37" s="4" t="s">
        <v>385</v>
      </c>
      <c r="G37" s="4" t="s">
        <v>450</v>
      </c>
      <c r="H37" s="2" t="s">
        <v>1042</v>
      </c>
      <c r="I37" s="12">
        <v>308</v>
      </c>
      <c r="J37" s="2" t="str">
        <f>VLOOKUP(I37,'NSCC Reject Reason Codes'!$A$3:$B$615,2,FALSE)</f>
        <v>Series Roll Up Date missing/invalid</v>
      </c>
    </row>
    <row r="38" spans="1:10" s="4" customFormat="1" ht="108">
      <c r="A38" s="2" t="s">
        <v>1043</v>
      </c>
      <c r="B38" s="2">
        <f t="shared" si="1"/>
        <v>289</v>
      </c>
      <c r="C38" s="2">
        <f t="shared" si="0"/>
        <v>304</v>
      </c>
      <c r="D38" s="2">
        <v>16</v>
      </c>
      <c r="E38" s="2" t="s">
        <v>768</v>
      </c>
      <c r="F38" s="2" t="s">
        <v>385</v>
      </c>
      <c r="G38" s="55" t="s">
        <v>1025</v>
      </c>
      <c r="H38" s="175" t="s">
        <v>1044</v>
      </c>
      <c r="I38" s="12">
        <v>323</v>
      </c>
      <c r="J38" s="2" t="str">
        <f>VLOOKUP(I38,'NSCC Reject Reason Codes'!$A$3:$B$615,2,FALSE)</f>
        <v>Highwater Mark missing/invalid</v>
      </c>
    </row>
    <row r="39" spans="1:10" s="4" customFormat="1" ht="72">
      <c r="A39" s="2" t="s">
        <v>474</v>
      </c>
      <c r="B39" s="2">
        <f t="shared" si="1"/>
        <v>305</v>
      </c>
      <c r="C39" s="2">
        <f t="shared" si="0"/>
        <v>310</v>
      </c>
      <c r="D39" s="2">
        <v>6</v>
      </c>
      <c r="E39" s="2" t="s">
        <v>374</v>
      </c>
      <c r="F39" s="2" t="s">
        <v>385</v>
      </c>
      <c r="G39" s="2">
        <v>999.99900000000002</v>
      </c>
      <c r="H39" s="2" t="s">
        <v>1045</v>
      </c>
      <c r="I39" s="12">
        <v>324</v>
      </c>
      <c r="J39" s="2" t="str">
        <f>VLOOKUP(I39,'NSCC Reject Reason Codes'!$A$3:$B$615,2,FALSE)</f>
        <v>Hurdle Rate missing/invalid</v>
      </c>
    </row>
    <row r="40" spans="1:10" s="4" customFormat="1" ht="102" customHeight="1">
      <c r="A40" s="4" t="s">
        <v>1046</v>
      </c>
      <c r="B40" s="2">
        <f t="shared" si="1"/>
        <v>311</v>
      </c>
      <c r="C40" s="2">
        <f t="shared" si="0"/>
        <v>326</v>
      </c>
      <c r="D40" s="2">
        <v>16</v>
      </c>
      <c r="E40" s="4" t="s">
        <v>374</v>
      </c>
      <c r="F40" s="2" t="s">
        <v>375</v>
      </c>
      <c r="G40" s="62" t="s">
        <v>1047</v>
      </c>
      <c r="H40" s="175" t="s">
        <v>1048</v>
      </c>
      <c r="I40" s="12">
        <v>344</v>
      </c>
      <c r="J40" s="2" t="str">
        <f>VLOOKUP(I40,'NSCC Reject Reason Codes'!$A$3:$B$615,2,FALSE)</f>
        <v xml:space="preserve">NAV invalid </v>
      </c>
    </row>
    <row r="41" spans="1:10" s="4" customFormat="1" ht="24">
      <c r="A41" s="2" t="s">
        <v>1049</v>
      </c>
      <c r="B41" s="2">
        <f t="shared" si="1"/>
        <v>327</v>
      </c>
      <c r="C41" s="2">
        <f t="shared" si="0"/>
        <v>361</v>
      </c>
      <c r="D41" s="2">
        <v>35</v>
      </c>
      <c r="E41" s="2" t="s">
        <v>376</v>
      </c>
      <c r="F41" s="2" t="s">
        <v>385</v>
      </c>
      <c r="G41" s="2" t="s">
        <v>398</v>
      </c>
      <c r="H41" s="2" t="s">
        <v>1050</v>
      </c>
      <c r="I41" s="12">
        <v>85</v>
      </c>
      <c r="J41" s="2" t="str">
        <f>VLOOKUP(I41,'NSCC Reject Reason Codes'!$A$3:$B$615,2,FALSE)</f>
        <v xml:space="preserve">Custodian Name missing </v>
      </c>
    </row>
    <row r="42" spans="1:10" s="4" customFormat="1" ht="24">
      <c r="A42" s="2" t="s">
        <v>971</v>
      </c>
      <c r="B42" s="2">
        <f t="shared" si="1"/>
        <v>362</v>
      </c>
      <c r="C42" s="2">
        <f t="shared" si="0"/>
        <v>370</v>
      </c>
      <c r="D42" s="2">
        <v>9</v>
      </c>
      <c r="E42" s="2" t="s">
        <v>374</v>
      </c>
      <c r="F42" s="2" t="s">
        <v>385</v>
      </c>
      <c r="G42" s="52" t="s">
        <v>972</v>
      </c>
      <c r="H42" s="2" t="s">
        <v>973</v>
      </c>
      <c r="I42" s="12">
        <v>86</v>
      </c>
      <c r="J42" s="2" t="str">
        <f>VLOOKUP(I42,'NSCC Reject Reason Codes'!$A$3:$B$615,2,FALSE)</f>
        <v>Custodian Tax Identification Number invalid</v>
      </c>
    </row>
    <row r="43" spans="1:10" s="4" customFormat="1" ht="12">
      <c r="A43" s="2" t="s">
        <v>1051</v>
      </c>
      <c r="B43" s="2">
        <f t="shared" si="1"/>
        <v>371</v>
      </c>
      <c r="C43" s="2">
        <f t="shared" si="0"/>
        <v>405</v>
      </c>
      <c r="D43" s="2">
        <v>35</v>
      </c>
      <c r="E43" s="2" t="s">
        <v>376</v>
      </c>
      <c r="F43" s="2" t="s">
        <v>385</v>
      </c>
      <c r="G43" s="2" t="s">
        <v>398</v>
      </c>
      <c r="H43" s="2" t="s">
        <v>1052</v>
      </c>
      <c r="I43" s="12">
        <v>29</v>
      </c>
      <c r="J43" s="2" t="str">
        <f>VLOOKUP(I43,'NSCC Reject Reason Codes'!$A$3:$B$615,2,FALSE)</f>
        <v>Account Registration Name missing/invalid</v>
      </c>
    </row>
    <row r="44" spans="1:10" s="4" customFormat="1" ht="12">
      <c r="A44" s="4" t="s">
        <v>1053</v>
      </c>
      <c r="B44" s="2">
        <f t="shared" si="1"/>
        <v>406</v>
      </c>
      <c r="C44" s="2">
        <f t="shared" si="0"/>
        <v>409</v>
      </c>
      <c r="D44" s="2">
        <v>4</v>
      </c>
      <c r="E44" s="2" t="s">
        <v>374</v>
      </c>
      <c r="F44" s="2" t="s">
        <v>385</v>
      </c>
      <c r="G44" s="6">
        <v>99.99</v>
      </c>
      <c r="H44" s="2" t="s">
        <v>1054</v>
      </c>
      <c r="I44" s="12">
        <v>345</v>
      </c>
      <c r="J44" s="2" t="str">
        <f>VLOOKUP(I44,'NSCC Reject Reason Codes'!$A$3:$B$615,2,FALSE)</f>
        <v xml:space="preserve">YTD Performance invalid </v>
      </c>
    </row>
    <row r="45" spans="1:10" s="4" customFormat="1" ht="24">
      <c r="A45" s="4" t="s">
        <v>1055</v>
      </c>
      <c r="B45" s="2">
        <f t="shared" si="1"/>
        <v>410</v>
      </c>
      <c r="C45" s="2">
        <f t="shared" si="0"/>
        <v>410</v>
      </c>
      <c r="D45" s="2">
        <v>1</v>
      </c>
      <c r="E45" s="2" t="s">
        <v>376</v>
      </c>
      <c r="F45" s="2" t="s">
        <v>385</v>
      </c>
      <c r="G45" s="6" t="s">
        <v>850</v>
      </c>
      <c r="H45" s="2"/>
      <c r="I45" s="12">
        <v>364</v>
      </c>
      <c r="J45" s="2" t="str">
        <f>VLOOKUP(I45,'NSCC Reject Reason Codes'!$A$3:$B$615,2,FALSE)</f>
        <v>YTD Performance Positive/Negative Indicator invalid</v>
      </c>
    </row>
    <row r="46" spans="1:10" s="4" customFormat="1" ht="60">
      <c r="A46" s="4" t="s">
        <v>1056</v>
      </c>
      <c r="B46" s="2">
        <f t="shared" si="1"/>
        <v>411</v>
      </c>
      <c r="C46" s="2">
        <f t="shared" si="0"/>
        <v>426</v>
      </c>
      <c r="D46" s="2">
        <v>16</v>
      </c>
      <c r="E46" s="2" t="s">
        <v>374</v>
      </c>
      <c r="F46" s="2" t="s">
        <v>385</v>
      </c>
      <c r="G46" s="6" t="s">
        <v>465</v>
      </c>
      <c r="H46" s="175" t="s">
        <v>1057</v>
      </c>
      <c r="I46" s="12">
        <v>347</v>
      </c>
      <c r="J46" s="2" t="str">
        <f>VLOOKUP(I46,'NSCC Reject Reason Codes'!$A$3:$B$615,2,FALSE)</f>
        <v xml:space="preserve">Invested Value invalid </v>
      </c>
    </row>
    <row r="47" spans="1:10" s="4" customFormat="1" ht="48">
      <c r="A47" s="4" t="s">
        <v>1058</v>
      </c>
      <c r="B47" s="2">
        <f t="shared" si="1"/>
        <v>427</v>
      </c>
      <c r="C47" s="2">
        <f t="shared" si="0"/>
        <v>442</v>
      </c>
      <c r="D47" s="2">
        <v>16</v>
      </c>
      <c r="E47" s="2" t="s">
        <v>374</v>
      </c>
      <c r="F47" s="2" t="s">
        <v>385</v>
      </c>
      <c r="G47" s="62" t="s">
        <v>1047</v>
      </c>
      <c r="H47" s="175" t="s">
        <v>1059</v>
      </c>
      <c r="I47" s="12">
        <v>370</v>
      </c>
      <c r="J47" s="2" t="str">
        <f>VLOOKUP(I47,'NSCC Reject Reason Codes'!$A$3:$B$615,2,FALSE)</f>
        <v>GAV invalid</v>
      </c>
    </row>
    <row r="48" spans="1:10" s="4" customFormat="1" ht="12.75" customHeight="1">
      <c r="A48" s="2" t="s">
        <v>636</v>
      </c>
      <c r="B48" s="2">
        <f t="shared" si="1"/>
        <v>443</v>
      </c>
      <c r="C48" s="2">
        <f t="shared" si="0"/>
        <v>450</v>
      </c>
      <c r="D48" s="2">
        <v>8</v>
      </c>
      <c r="E48" s="2" t="s">
        <v>374</v>
      </c>
      <c r="F48" s="2" t="s">
        <v>385</v>
      </c>
      <c r="G48" s="2" t="s">
        <v>1060</v>
      </c>
      <c r="H48" s="175" t="s">
        <v>637</v>
      </c>
      <c r="I48" s="12">
        <v>355</v>
      </c>
      <c r="J48" s="2" t="str">
        <f>VLOOKUP(I48,'NSCC Reject Reason Codes'!$A$3:$B$615,2,FALSE)</f>
        <v>Inception Date invalid</v>
      </c>
    </row>
    <row r="49" spans="1:10" s="4" customFormat="1" ht="12.75" customHeight="1">
      <c r="A49" s="2" t="s">
        <v>847</v>
      </c>
      <c r="B49" s="2">
        <f t="shared" si="1"/>
        <v>451</v>
      </c>
      <c r="C49" s="2">
        <f t="shared" si="0"/>
        <v>454</v>
      </c>
      <c r="D49" s="2">
        <v>4</v>
      </c>
      <c r="E49" s="2" t="s">
        <v>374</v>
      </c>
      <c r="F49" s="2" t="s">
        <v>385</v>
      </c>
      <c r="G49" s="6">
        <v>99.99</v>
      </c>
      <c r="H49" s="2" t="s">
        <v>1061</v>
      </c>
      <c r="I49" s="12">
        <v>356</v>
      </c>
      <c r="J49" s="2" t="str">
        <f>VLOOKUP(I49,'NSCC Reject Reason Codes'!$A$3:$B$615,2,FALSE)</f>
        <v>YTD Return invalid</v>
      </c>
    </row>
    <row r="50" spans="1:10" s="4" customFormat="1" ht="24">
      <c r="A50" s="2" t="s">
        <v>1062</v>
      </c>
      <c r="B50" s="2">
        <f t="shared" si="1"/>
        <v>455</v>
      </c>
      <c r="C50" s="2">
        <f t="shared" si="0"/>
        <v>455</v>
      </c>
      <c r="D50" s="2">
        <v>1</v>
      </c>
      <c r="E50" s="2" t="s">
        <v>376</v>
      </c>
      <c r="F50" s="2" t="s">
        <v>385</v>
      </c>
      <c r="G50" s="6" t="s">
        <v>850</v>
      </c>
      <c r="H50" s="2"/>
      <c r="I50" s="12">
        <v>357</v>
      </c>
      <c r="J50" s="2" t="str">
        <f>VLOOKUP(I50,'NSCC Reject Reason Codes'!$A$3:$B$615,2,FALSE)</f>
        <v xml:space="preserve">YTD Return Positive/Negative Indicator invalid </v>
      </c>
    </row>
    <row r="51" spans="1:10" s="4" customFormat="1" ht="48">
      <c r="A51" s="2" t="s">
        <v>851</v>
      </c>
      <c r="B51" s="2">
        <f t="shared" si="1"/>
        <v>456</v>
      </c>
      <c r="C51" s="2">
        <f t="shared" si="0"/>
        <v>459</v>
      </c>
      <c r="D51" s="2">
        <v>4</v>
      </c>
      <c r="E51" s="2" t="s">
        <v>374</v>
      </c>
      <c r="F51" s="2" t="s">
        <v>385</v>
      </c>
      <c r="G51" s="6">
        <v>99.99</v>
      </c>
      <c r="H51" s="2" t="s">
        <v>852</v>
      </c>
      <c r="I51" s="12">
        <v>358</v>
      </c>
      <c r="J51" s="2" t="str">
        <f>VLOOKUP(I51,'NSCC Reject Reason Codes'!$A$3:$B$615,2,FALSE)</f>
        <v>VAR(95%) invalid</v>
      </c>
    </row>
    <row r="52" spans="1:10" s="4" customFormat="1" ht="12.75" customHeight="1">
      <c r="A52" s="2" t="s">
        <v>853</v>
      </c>
      <c r="B52" s="2">
        <f t="shared" si="1"/>
        <v>460</v>
      </c>
      <c r="C52" s="2">
        <f t="shared" si="0"/>
        <v>460</v>
      </c>
      <c r="D52" s="2">
        <v>1</v>
      </c>
      <c r="E52" s="2" t="s">
        <v>376</v>
      </c>
      <c r="F52" s="2" t="s">
        <v>385</v>
      </c>
      <c r="G52" s="6" t="s">
        <v>850</v>
      </c>
      <c r="H52" s="2"/>
      <c r="I52" s="12">
        <v>359</v>
      </c>
      <c r="J52" s="2" t="str">
        <f>VLOOKUP(I52,'NSCC Reject Reason Codes'!$A$3:$B$615,2,FALSE)</f>
        <v xml:space="preserve">VAR Positive/Negative Indicator invalid </v>
      </c>
    </row>
    <row r="53" spans="1:10" s="4" customFormat="1" ht="12.75" customHeight="1">
      <c r="A53" s="2" t="s">
        <v>854</v>
      </c>
      <c r="B53" s="2">
        <f t="shared" si="1"/>
        <v>461</v>
      </c>
      <c r="C53" s="2">
        <f t="shared" si="0"/>
        <v>464</v>
      </c>
      <c r="D53" s="2">
        <v>4</v>
      </c>
      <c r="E53" s="2" t="s">
        <v>374</v>
      </c>
      <c r="F53" s="2" t="s">
        <v>385</v>
      </c>
      <c r="G53" s="6" t="s">
        <v>1063</v>
      </c>
      <c r="H53" s="2" t="s">
        <v>855</v>
      </c>
      <c r="I53" s="12">
        <v>360</v>
      </c>
      <c r="J53" s="2" t="str">
        <f>VLOOKUP(I53,'NSCC Reject Reason Codes'!$A$3:$B$615,2,FALSE)</f>
        <v>Sharpe Ratio invalid</v>
      </c>
    </row>
    <row r="54" spans="1:10" s="4" customFormat="1" ht="108">
      <c r="A54" s="2" t="s">
        <v>856</v>
      </c>
      <c r="B54" s="2">
        <f t="shared" si="1"/>
        <v>465</v>
      </c>
      <c r="C54" s="2">
        <f t="shared" si="0"/>
        <v>465</v>
      </c>
      <c r="D54" s="2">
        <v>1</v>
      </c>
      <c r="E54" s="2" t="s">
        <v>376</v>
      </c>
      <c r="F54" s="2" t="s">
        <v>385</v>
      </c>
      <c r="G54" s="6" t="s">
        <v>850</v>
      </c>
      <c r="H54" s="2" t="s">
        <v>855</v>
      </c>
      <c r="I54" s="12">
        <v>361</v>
      </c>
      <c r="J54" s="2" t="str">
        <f>VLOOKUP(I54,'NSCC Reject Reason Codes'!$A$3:$B$615,2,FALSE)</f>
        <v xml:space="preserve">Sharpe Ratio Positive/Negative Indicator invalid </v>
      </c>
    </row>
    <row r="55" spans="1:10" s="4" customFormat="1" ht="108">
      <c r="A55" s="2" t="s">
        <v>857</v>
      </c>
      <c r="B55" s="2">
        <f t="shared" si="1"/>
        <v>466</v>
      </c>
      <c r="C55" s="2">
        <f t="shared" si="0"/>
        <v>469</v>
      </c>
      <c r="D55" s="2">
        <v>4</v>
      </c>
      <c r="E55" s="2" t="s">
        <v>374</v>
      </c>
      <c r="F55" s="2" t="s">
        <v>385</v>
      </c>
      <c r="G55" s="6" t="s">
        <v>1063</v>
      </c>
      <c r="H55" s="2" t="s">
        <v>858</v>
      </c>
      <c r="I55" s="12">
        <v>362</v>
      </c>
      <c r="J55" s="2" t="str">
        <f>VLOOKUP(I55,'NSCC Reject Reason Codes'!$A$3:$B$615,2,FALSE)</f>
        <v>Sortino Ratio invalid</v>
      </c>
    </row>
    <row r="56" spans="1:10" s="4" customFormat="1" ht="108">
      <c r="A56" s="2" t="s">
        <v>859</v>
      </c>
      <c r="B56" s="2">
        <f t="shared" si="1"/>
        <v>470</v>
      </c>
      <c r="C56" s="2">
        <f t="shared" si="0"/>
        <v>470</v>
      </c>
      <c r="D56" s="2">
        <v>1</v>
      </c>
      <c r="E56" s="4" t="s">
        <v>376</v>
      </c>
      <c r="F56" s="4" t="s">
        <v>385</v>
      </c>
      <c r="G56" s="6" t="s">
        <v>850</v>
      </c>
      <c r="H56" s="2" t="s">
        <v>858</v>
      </c>
      <c r="I56" s="12">
        <v>363</v>
      </c>
      <c r="J56" s="2" t="str">
        <f>VLOOKUP(I56,'NSCC Reject Reason Codes'!$A$3:$B$615,2,FALSE)</f>
        <v xml:space="preserve">Sortino Ratio Positive/Negative Indicator invalid </v>
      </c>
    </row>
    <row r="57" spans="1:10" s="15" customFormat="1" ht="72">
      <c r="A57" s="2" t="s">
        <v>974</v>
      </c>
      <c r="B57" s="2">
        <f t="shared" si="1"/>
        <v>471</v>
      </c>
      <c r="C57" s="2">
        <f t="shared" si="0"/>
        <v>486</v>
      </c>
      <c r="D57" s="2">
        <v>16</v>
      </c>
      <c r="E57" s="2" t="s">
        <v>374</v>
      </c>
      <c r="F57" s="2" t="s">
        <v>458</v>
      </c>
      <c r="G57" s="6" t="s">
        <v>975</v>
      </c>
      <c r="H57" s="2" t="s">
        <v>806</v>
      </c>
      <c r="I57" s="12">
        <v>378</v>
      </c>
      <c r="J57" s="2" t="str">
        <f>VLOOKUP(I57,'NSCC Reject Reason Codes'!$A$3:$B$615,2,FALSE)</f>
        <v xml:space="preserve">Total Commitment  Amount missing/invalid  </v>
      </c>
    </row>
    <row r="58" spans="1:10" s="15" customFormat="1" ht="96">
      <c r="A58" s="2" t="s">
        <v>976</v>
      </c>
      <c r="B58" s="2">
        <f t="shared" si="1"/>
        <v>487</v>
      </c>
      <c r="C58" s="2">
        <f t="shared" si="0"/>
        <v>502</v>
      </c>
      <c r="D58" s="2">
        <v>16</v>
      </c>
      <c r="E58" s="2" t="s">
        <v>374</v>
      </c>
      <c r="F58" s="2" t="s">
        <v>458</v>
      </c>
      <c r="G58" s="6" t="s">
        <v>977</v>
      </c>
      <c r="H58" s="175" t="s">
        <v>978</v>
      </c>
      <c r="I58" s="12">
        <v>408</v>
      </c>
      <c r="J58" s="2" t="str">
        <f>VLOOKUP(I58,'NSCC Reject Reason Codes'!$A$3:$B$615,2,FALSE)</f>
        <v xml:space="preserve">Fulfilled Commitment Amount missing/invalid  </v>
      </c>
    </row>
    <row r="59" spans="1:10" s="15" customFormat="1" ht="96">
      <c r="A59" s="2" t="s">
        <v>979</v>
      </c>
      <c r="B59" s="2">
        <f t="shared" si="1"/>
        <v>503</v>
      </c>
      <c r="C59" s="2">
        <f t="shared" si="0"/>
        <v>518</v>
      </c>
      <c r="D59" s="2">
        <v>16</v>
      </c>
      <c r="E59" s="2" t="s">
        <v>374</v>
      </c>
      <c r="F59" s="2" t="s">
        <v>458</v>
      </c>
      <c r="G59" s="6" t="s">
        <v>977</v>
      </c>
      <c r="H59" s="2" t="s">
        <v>980</v>
      </c>
      <c r="I59" s="12">
        <v>409</v>
      </c>
      <c r="J59" s="2" t="str">
        <f>VLOOKUP(I59,'NSCC Reject Reason Codes'!$A$3:$B$615,2,FALSE)</f>
        <v xml:space="preserve">Remaining Commitment Amount missing/invalid  </v>
      </c>
    </row>
    <row r="60" spans="1:10" s="15" customFormat="1" ht="12">
      <c r="A60" s="2" t="s">
        <v>1064</v>
      </c>
      <c r="B60" s="2">
        <f t="shared" si="1"/>
        <v>519</v>
      </c>
      <c r="C60" s="2">
        <f t="shared" si="0"/>
        <v>522</v>
      </c>
      <c r="D60" s="2">
        <v>4</v>
      </c>
      <c r="E60" s="2" t="s">
        <v>374</v>
      </c>
      <c r="F60" s="2" t="s">
        <v>385</v>
      </c>
      <c r="G60" s="6" t="s">
        <v>1063</v>
      </c>
      <c r="H60" s="4"/>
      <c r="I60" s="12">
        <v>379</v>
      </c>
      <c r="J60" s="2" t="str">
        <f>VLOOKUP(I60,'NSCC Reject Reason Codes'!$A$3:$B$615,2,FALSE)</f>
        <v xml:space="preserve">Month to Date Return invalid  </v>
      </c>
    </row>
    <row r="61" spans="1:10" s="15" customFormat="1" ht="12.75" customHeight="1">
      <c r="A61" s="2" t="s">
        <v>1065</v>
      </c>
      <c r="B61" s="2">
        <f t="shared" si="1"/>
        <v>523</v>
      </c>
      <c r="C61" s="2">
        <f t="shared" si="0"/>
        <v>523</v>
      </c>
      <c r="D61" s="2">
        <v>1</v>
      </c>
      <c r="E61" s="2" t="s">
        <v>376</v>
      </c>
      <c r="F61" s="2" t="s">
        <v>385</v>
      </c>
      <c r="G61" s="6" t="s">
        <v>1066</v>
      </c>
      <c r="H61" s="4"/>
      <c r="I61" s="12">
        <v>380</v>
      </c>
      <c r="J61" s="2" t="str">
        <f>VLOOKUP(I61,'NSCC Reject Reason Codes'!$A$3:$B$615,2,FALSE)</f>
        <v xml:space="preserve">Month to Date Return Indicator invalid  </v>
      </c>
    </row>
    <row r="62" spans="1:10" s="15" customFormat="1" ht="12.75" customHeight="1">
      <c r="A62" s="2" t="s">
        <v>1067</v>
      </c>
      <c r="B62" s="2">
        <f t="shared" si="1"/>
        <v>524</v>
      </c>
      <c r="C62" s="2">
        <f t="shared" si="0"/>
        <v>527</v>
      </c>
      <c r="D62" s="2">
        <v>4</v>
      </c>
      <c r="E62" s="2" t="s">
        <v>374</v>
      </c>
      <c r="F62" s="2" t="s">
        <v>385</v>
      </c>
      <c r="G62" s="6" t="s">
        <v>1063</v>
      </c>
      <c r="H62" s="4"/>
      <c r="I62" s="12">
        <v>381</v>
      </c>
      <c r="J62" s="2" t="str">
        <f>VLOOKUP(I62,'NSCC Reject Reason Codes'!$A$3:$B$615,2,FALSE)</f>
        <v xml:space="preserve">Quarter to Date Return invalid  </v>
      </c>
    </row>
    <row r="63" spans="1:10" s="15" customFormat="1" ht="36">
      <c r="A63" s="2" t="s">
        <v>1068</v>
      </c>
      <c r="B63" s="2">
        <f t="shared" si="1"/>
        <v>528</v>
      </c>
      <c r="C63" s="2">
        <f t="shared" si="0"/>
        <v>528</v>
      </c>
      <c r="D63" s="2">
        <v>1</v>
      </c>
      <c r="E63" s="2" t="s">
        <v>376</v>
      </c>
      <c r="F63" s="2" t="s">
        <v>385</v>
      </c>
      <c r="G63" s="6" t="s">
        <v>1066</v>
      </c>
      <c r="H63" s="4"/>
      <c r="I63" s="12">
        <v>382</v>
      </c>
      <c r="J63" s="2" t="str">
        <f>VLOOKUP(I63,'NSCC Reject Reason Codes'!$A$3:$B$615,2,FALSE)</f>
        <v xml:space="preserve">Quarter to Date Return Indicator invalid  </v>
      </c>
    </row>
    <row r="64" spans="1:10" s="15" customFormat="1" ht="12">
      <c r="A64" s="2" t="s">
        <v>1069</v>
      </c>
      <c r="B64" s="2">
        <f t="shared" si="1"/>
        <v>529</v>
      </c>
      <c r="C64" s="2">
        <f t="shared" si="0"/>
        <v>532</v>
      </c>
      <c r="D64" s="2">
        <v>4</v>
      </c>
      <c r="E64" s="2" t="s">
        <v>374</v>
      </c>
      <c r="F64" s="2" t="s">
        <v>385</v>
      </c>
      <c r="G64" s="6" t="s">
        <v>1063</v>
      </c>
      <c r="H64" s="4"/>
      <c r="I64" s="12">
        <v>383</v>
      </c>
      <c r="J64" s="2" t="str">
        <f>VLOOKUP(I64,'NSCC Reject Reason Codes'!$A$3:$B$615,2,FALSE)</f>
        <v>Return since Inception invalid</v>
      </c>
    </row>
    <row r="65" spans="1:10" s="15" customFormat="1" ht="36">
      <c r="A65" s="2" t="s">
        <v>1070</v>
      </c>
      <c r="B65" s="2">
        <f t="shared" si="1"/>
        <v>533</v>
      </c>
      <c r="C65" s="2">
        <f t="shared" si="0"/>
        <v>533</v>
      </c>
      <c r="D65" s="2">
        <v>1</v>
      </c>
      <c r="E65" s="2" t="s">
        <v>376</v>
      </c>
      <c r="F65" s="2" t="s">
        <v>385</v>
      </c>
      <c r="G65" s="6" t="s">
        <v>1066</v>
      </c>
      <c r="H65" s="4"/>
      <c r="I65" s="12">
        <v>384</v>
      </c>
      <c r="J65" s="2" t="str">
        <f>VLOOKUP(I65,'NSCC Reject Reason Codes'!$A$3:$B$615,2,FALSE)</f>
        <v>Return since Inception Indicator invalid</v>
      </c>
    </row>
    <row r="66" spans="1:10" s="15" customFormat="1" ht="48">
      <c r="A66" s="2" t="s">
        <v>1071</v>
      </c>
      <c r="B66" s="2">
        <f t="shared" si="1"/>
        <v>534</v>
      </c>
      <c r="C66" s="2">
        <f t="shared" si="0"/>
        <v>547</v>
      </c>
      <c r="D66" s="2">
        <v>14</v>
      </c>
      <c r="E66" s="2" t="s">
        <v>374</v>
      </c>
      <c r="F66" s="2" t="s">
        <v>385</v>
      </c>
      <c r="G66" s="63" t="s">
        <v>470</v>
      </c>
      <c r="H66" s="175" t="s">
        <v>444</v>
      </c>
      <c r="I66" s="10">
        <v>413</v>
      </c>
      <c r="J66" s="2" t="str">
        <f>VLOOKUP(I66,'NSCC Reject Reason Codes'!$A$3:$B$615,2,FALSE)</f>
        <v xml:space="preserve"> Number of Shares in Lock Up invalid</v>
      </c>
    </row>
    <row r="67" spans="1:10" s="15" customFormat="1" ht="24">
      <c r="A67" s="2" t="s">
        <v>1072</v>
      </c>
      <c r="B67" s="2">
        <f t="shared" si="1"/>
        <v>548</v>
      </c>
      <c r="C67" s="2">
        <f t="shared" ref="C67:C76" si="2">$B67+$D67-1</f>
        <v>563</v>
      </c>
      <c r="D67" s="2">
        <v>16</v>
      </c>
      <c r="E67" s="2" t="s">
        <v>374</v>
      </c>
      <c r="F67" s="2" t="s">
        <v>385</v>
      </c>
      <c r="G67" s="6" t="s">
        <v>465</v>
      </c>
      <c r="H67" s="2" t="s">
        <v>806</v>
      </c>
      <c r="I67" s="10">
        <v>414</v>
      </c>
      <c r="J67" s="2" t="str">
        <f>VLOOKUP(I67,'NSCC Reject Reason Codes'!$A$3:$B$615,2,FALSE)</f>
        <v>Value of Lock Up Assets invalid</v>
      </c>
    </row>
    <row r="68" spans="1:10" s="15" customFormat="1" ht="24">
      <c r="A68" s="2" t="s">
        <v>1073</v>
      </c>
      <c r="B68" s="2">
        <f t="shared" ref="B68:B76" si="3">$C67+1</f>
        <v>564</v>
      </c>
      <c r="C68" s="2">
        <f t="shared" si="2"/>
        <v>577</v>
      </c>
      <c r="D68" s="2">
        <v>14</v>
      </c>
      <c r="E68" s="2" t="s">
        <v>374</v>
      </c>
      <c r="F68" s="2" t="s">
        <v>385</v>
      </c>
      <c r="G68" s="63" t="s">
        <v>470</v>
      </c>
      <c r="H68" s="2"/>
      <c r="I68" s="10">
        <v>415</v>
      </c>
      <c r="J68" s="2" t="str">
        <f>VLOOKUP(I68,'NSCC Reject Reason Codes'!$A$3:$B$615,2,FALSE)</f>
        <v xml:space="preserve">Number of Unaged Shares for Redemption Fee invalid </v>
      </c>
    </row>
    <row r="69" spans="1:10" s="15" customFormat="1" ht="48">
      <c r="A69" s="2" t="s">
        <v>1074</v>
      </c>
      <c r="B69" s="2">
        <f t="shared" si="3"/>
        <v>578</v>
      </c>
      <c r="C69" s="2">
        <f t="shared" si="2"/>
        <v>591</v>
      </c>
      <c r="D69" s="2">
        <v>14</v>
      </c>
      <c r="E69" s="2" t="s">
        <v>374</v>
      </c>
      <c r="F69" s="2" t="s">
        <v>385</v>
      </c>
      <c r="G69" s="63" t="s">
        <v>470</v>
      </c>
      <c r="H69" s="175" t="s">
        <v>568</v>
      </c>
      <c r="I69" s="10">
        <v>416</v>
      </c>
      <c r="J69" s="2" t="str">
        <f>VLOOKUP(I69,'NSCC Reject Reason Codes'!$A$3:$B$615,2,FALSE)</f>
        <v xml:space="preserve">Holdback Position # of Shares invalid </v>
      </c>
    </row>
    <row r="70" spans="1:10" s="15" customFormat="1" ht="12">
      <c r="A70" s="2" t="s">
        <v>1075</v>
      </c>
      <c r="B70" s="2">
        <f t="shared" si="3"/>
        <v>592</v>
      </c>
      <c r="C70" s="2">
        <f t="shared" si="2"/>
        <v>607</v>
      </c>
      <c r="D70" s="2">
        <v>16</v>
      </c>
      <c r="E70" s="2" t="s">
        <v>374</v>
      </c>
      <c r="F70" s="2" t="s">
        <v>385</v>
      </c>
      <c r="G70" s="6" t="s">
        <v>465</v>
      </c>
      <c r="H70" s="2" t="s">
        <v>1076</v>
      </c>
      <c r="I70" s="10">
        <v>417</v>
      </c>
      <c r="J70" s="2" t="str">
        <f>VLOOKUP(I70,'NSCC Reject Reason Codes'!$A$3:$B$615,2,FALSE)</f>
        <v>Value of Holdback Position invalid</v>
      </c>
    </row>
    <row r="71" spans="1:10" s="4" customFormat="1" ht="24">
      <c r="A71" s="4" t="s">
        <v>1077</v>
      </c>
      <c r="B71" s="2">
        <f t="shared" si="3"/>
        <v>608</v>
      </c>
      <c r="C71" s="2">
        <f t="shared" si="2"/>
        <v>608</v>
      </c>
      <c r="D71" s="2">
        <v>1</v>
      </c>
      <c r="E71" s="4" t="s">
        <v>376</v>
      </c>
      <c r="F71" s="2" t="s">
        <v>385</v>
      </c>
      <c r="G71" s="6" t="s">
        <v>455</v>
      </c>
      <c r="I71" s="10">
        <v>450</v>
      </c>
      <c r="J71" s="2" t="str">
        <f>VLOOKUP(I71,'NSCC Reject Reason Codes'!$A$3:$B$615,2,FALSE)</f>
        <v>Interest Included Invalid</v>
      </c>
    </row>
    <row r="72" spans="1:10" s="4" customFormat="1" ht="36">
      <c r="A72" s="2" t="s">
        <v>1078</v>
      </c>
      <c r="B72" s="2">
        <f t="shared" si="3"/>
        <v>609</v>
      </c>
      <c r="C72" s="2">
        <f t="shared" si="2"/>
        <v>768</v>
      </c>
      <c r="D72" s="2">
        <v>160</v>
      </c>
      <c r="E72" s="2" t="s">
        <v>376</v>
      </c>
      <c r="F72" s="2" t="s">
        <v>385</v>
      </c>
      <c r="G72" s="2" t="s">
        <v>398</v>
      </c>
      <c r="H72" s="2" t="s">
        <v>1079</v>
      </c>
      <c r="I72" s="12">
        <v>451</v>
      </c>
      <c r="J72" s="2" t="str">
        <f>VLOOKUP(I72,'NSCC Reject Reason Codes'!$A$3:$B$615,2,FALSE)</f>
        <v>Account Registration Name - Extended Invalid</v>
      </c>
    </row>
    <row r="73" spans="1:10" s="4" customFormat="1" ht="24">
      <c r="A73" s="2" t="s">
        <v>1080</v>
      </c>
      <c r="B73" s="2">
        <f t="shared" si="3"/>
        <v>769</v>
      </c>
      <c r="C73" s="2">
        <f t="shared" si="2"/>
        <v>808</v>
      </c>
      <c r="D73" s="2">
        <v>40</v>
      </c>
      <c r="E73" s="2" t="s">
        <v>376</v>
      </c>
      <c r="F73" s="2" t="s">
        <v>385</v>
      </c>
      <c r="G73" s="2" t="s">
        <v>398</v>
      </c>
      <c r="H73" s="2" t="s">
        <v>1050</v>
      </c>
      <c r="I73" s="12">
        <v>452</v>
      </c>
      <c r="J73" s="2" t="str">
        <f>VLOOKUP(I73,'NSCC Reject Reason Codes'!$A$3:$B$615,2,FALSE)</f>
        <v>Custodian Name - Extended Invalid</v>
      </c>
    </row>
    <row r="74" spans="1:10" s="4" customFormat="1" ht="36">
      <c r="A74" s="2" t="s">
        <v>981</v>
      </c>
      <c r="B74" s="2">
        <f t="shared" si="3"/>
        <v>809</v>
      </c>
      <c r="C74" s="2">
        <f t="shared" si="2"/>
        <v>809</v>
      </c>
      <c r="D74" s="2">
        <v>1</v>
      </c>
      <c r="E74" s="2" t="s">
        <v>376</v>
      </c>
      <c r="F74" s="2" t="s">
        <v>385</v>
      </c>
      <c r="G74" s="2" t="s">
        <v>982</v>
      </c>
      <c r="H74" s="2" t="s">
        <v>983</v>
      </c>
      <c r="I74" s="12">
        <v>82</v>
      </c>
      <c r="J74" s="2" t="str">
        <f>VLOOKUP(I74,'NSCC Reject Reason Codes'!$A$3:$B$615,2,FALSE)</f>
        <v xml:space="preserve">SSN/TIN/EIN Indicator invalid </v>
      </c>
    </row>
    <row r="75" spans="1:10" s="4" customFormat="1" ht="29.25" customHeight="1">
      <c r="A75" s="2" t="s">
        <v>984</v>
      </c>
      <c r="B75" s="2">
        <f t="shared" si="3"/>
        <v>810</v>
      </c>
      <c r="C75" s="2">
        <f t="shared" si="2"/>
        <v>818</v>
      </c>
      <c r="D75" s="2">
        <v>9</v>
      </c>
      <c r="E75" s="2" t="s">
        <v>374</v>
      </c>
      <c r="F75" s="2" t="s">
        <v>385</v>
      </c>
      <c r="G75" s="52" t="s">
        <v>972</v>
      </c>
      <c r="H75" s="121" t="s">
        <v>985</v>
      </c>
      <c r="I75" s="12">
        <v>83</v>
      </c>
      <c r="J75" s="2" t="str">
        <f>VLOOKUP(I75,'NSCC Reject Reason Codes'!$A$3:$B$615,2,FALSE)</f>
        <v>SSN/TIN/EIN Number invalid</v>
      </c>
    </row>
    <row r="76" spans="1:10" s="4" customFormat="1" ht="235.5" customHeight="1">
      <c r="A76" s="2" t="s">
        <v>866</v>
      </c>
      <c r="B76" s="2">
        <f t="shared" si="3"/>
        <v>819</v>
      </c>
      <c r="C76" s="2">
        <f t="shared" si="2"/>
        <v>834</v>
      </c>
      <c r="D76" s="2">
        <v>16</v>
      </c>
      <c r="E76" s="2" t="s">
        <v>376</v>
      </c>
      <c r="F76" s="2" t="s">
        <v>458</v>
      </c>
      <c r="G76" s="2" t="s">
        <v>1081</v>
      </c>
      <c r="H76" s="11" t="s">
        <v>1082</v>
      </c>
      <c r="I76" s="10">
        <v>508</v>
      </c>
      <c r="J76" s="2" t="str">
        <f>VLOOKUP(I76,'NSCC Reject Reason Codes'!$A$3:$B$615,2,FALSE)</f>
        <v>Series NSCC Security Issue Number missing/invalid</v>
      </c>
    </row>
    <row r="77" spans="1:10" s="4" customFormat="1" ht="24" customHeight="1">
      <c r="A77" s="102" t="s">
        <v>1083</v>
      </c>
      <c r="B77" s="102">
        <f>$C76+1</f>
        <v>835</v>
      </c>
      <c r="C77" s="102">
        <f>$B77+$D77-1</f>
        <v>843</v>
      </c>
      <c r="D77" s="102">
        <v>9</v>
      </c>
      <c r="E77" s="102" t="s">
        <v>376</v>
      </c>
      <c r="F77" s="102" t="s">
        <v>385</v>
      </c>
      <c r="G77" s="102" t="s">
        <v>398</v>
      </c>
      <c r="H77" s="102" t="s">
        <v>1084</v>
      </c>
      <c r="I77" s="174">
        <v>32</v>
      </c>
      <c r="J77" s="2" t="str">
        <f>VLOOKUP(I77,'NSCC Reject Reason Codes'!$A$3:$B$615,2,FALSE)</f>
        <v>Account Representative/Advisor Number missing/invalid</v>
      </c>
    </row>
    <row r="78" spans="1:10" s="4" customFormat="1" ht="24">
      <c r="A78" s="102" t="s">
        <v>1085</v>
      </c>
      <c r="B78" s="102">
        <f>$C77+1</f>
        <v>844</v>
      </c>
      <c r="C78" s="102">
        <f>$B78+$D78-1</f>
        <v>858</v>
      </c>
      <c r="D78" s="102">
        <v>15</v>
      </c>
      <c r="E78" s="102" t="s">
        <v>376</v>
      </c>
      <c r="F78" s="102" t="s">
        <v>385</v>
      </c>
      <c r="G78" s="102" t="s">
        <v>398</v>
      </c>
      <c r="H78" s="102" t="s">
        <v>1086</v>
      </c>
      <c r="I78" s="174">
        <v>245</v>
      </c>
      <c r="J78" s="2" t="str">
        <f>VLOOKUP(I78,'NSCC Reject Reason Codes'!$A$3:$B$615,2,FALSE)</f>
        <v xml:space="preserve">Account Representative/Advisor Name missing/invalid  </v>
      </c>
    </row>
    <row r="79" spans="1:10" s="4" customFormat="1" ht="24">
      <c r="A79" s="102" t="s">
        <v>1087</v>
      </c>
      <c r="B79" s="102">
        <f>$C78+1</f>
        <v>859</v>
      </c>
      <c r="C79" s="102">
        <f>$B79+$D79-1</f>
        <v>867</v>
      </c>
      <c r="D79" s="102">
        <v>9</v>
      </c>
      <c r="E79" s="102" t="s">
        <v>376</v>
      </c>
      <c r="F79" s="102" t="s">
        <v>385</v>
      </c>
      <c r="G79" s="102" t="s">
        <v>398</v>
      </c>
      <c r="H79" s="102" t="s">
        <v>1088</v>
      </c>
      <c r="I79" s="174">
        <v>33</v>
      </c>
      <c r="J79" s="2" t="str">
        <f>VLOOKUP(I79,'NSCC Reject Reason Codes'!$A$3:$B$615,2,FALSE)</f>
        <v>Branch Identification Number missing/invalid</v>
      </c>
    </row>
    <row r="80" spans="1:10" s="4" customFormat="1" ht="144">
      <c r="A80" s="2" t="s">
        <v>1089</v>
      </c>
      <c r="B80" s="2">
        <f t="shared" ref="B80:B87" si="4">$C79+1</f>
        <v>868</v>
      </c>
      <c r="C80" s="2">
        <f t="shared" ref="C80:C87" si="5">$B80+$D80-1</f>
        <v>868</v>
      </c>
      <c r="D80" s="2">
        <v>1</v>
      </c>
      <c r="E80" s="2" t="s">
        <v>376</v>
      </c>
      <c r="F80" s="2" t="s">
        <v>385</v>
      </c>
      <c r="G80" s="2" t="s">
        <v>1090</v>
      </c>
      <c r="H80" s="2" t="s">
        <v>1091</v>
      </c>
      <c r="I80" s="12">
        <v>105</v>
      </c>
      <c r="J80" s="2" t="str">
        <f>VLOOKUP(I80,'NSCC Reject Reason Codes'!$A$3:$B$615,2,FALSE)</f>
        <v>Dividend Option missing/invalid</v>
      </c>
    </row>
    <row r="81" spans="1:10" s="4" customFormat="1" ht="96">
      <c r="A81" s="2" t="s">
        <v>986</v>
      </c>
      <c r="B81" s="2">
        <f t="shared" si="4"/>
        <v>869</v>
      </c>
      <c r="C81" s="2">
        <f t="shared" si="5"/>
        <v>884</v>
      </c>
      <c r="D81" s="2">
        <v>16</v>
      </c>
      <c r="E81" s="2" t="s">
        <v>374</v>
      </c>
      <c r="F81" s="2" t="s">
        <v>385</v>
      </c>
      <c r="G81" s="6" t="s">
        <v>465</v>
      </c>
      <c r="H81" s="2" t="s">
        <v>3199</v>
      </c>
      <c r="I81" s="12">
        <v>626</v>
      </c>
      <c r="J81" s="2" t="str">
        <f>VLOOKUP(I81,'NSCC Reject Reason Codes'!$A$3:$B$615,2,FALSE)</f>
        <v>Pending Investment Value invalid</v>
      </c>
    </row>
    <row r="82" spans="1:10" s="4" customFormat="1" ht="24">
      <c r="A82" s="4" t="s">
        <v>1092</v>
      </c>
      <c r="B82" s="2">
        <f t="shared" si="4"/>
        <v>885</v>
      </c>
      <c r="C82" s="2">
        <f t="shared" si="5"/>
        <v>900</v>
      </c>
      <c r="D82" s="2">
        <v>16</v>
      </c>
      <c r="E82" s="4" t="s">
        <v>374</v>
      </c>
      <c r="F82" s="102" t="s">
        <v>385</v>
      </c>
      <c r="G82" s="6" t="s">
        <v>465</v>
      </c>
      <c r="H82" s="2" t="s">
        <v>1093</v>
      </c>
      <c r="I82" s="12">
        <v>627</v>
      </c>
      <c r="J82" s="2" t="str">
        <f>VLOOKUP(I82,'NSCC Reject Reason Codes'!$A$3:$B$615,2,FALSE)</f>
        <v>ITD Outside Commitment Contributions invalid</v>
      </c>
    </row>
    <row r="83" spans="1:10" s="4" customFormat="1" ht="36">
      <c r="A83" s="4" t="s">
        <v>1094</v>
      </c>
      <c r="B83" s="2">
        <f t="shared" si="4"/>
        <v>901</v>
      </c>
      <c r="C83" s="2">
        <f t="shared" si="5"/>
        <v>916</v>
      </c>
      <c r="D83" s="2">
        <v>16</v>
      </c>
      <c r="E83" s="4" t="s">
        <v>374</v>
      </c>
      <c r="F83" s="102" t="s">
        <v>385</v>
      </c>
      <c r="G83" s="6" t="s">
        <v>465</v>
      </c>
      <c r="H83" s="2" t="s">
        <v>1095</v>
      </c>
      <c r="I83" s="12">
        <v>628</v>
      </c>
      <c r="J83" s="2" t="str">
        <f>VLOOKUP(I83,'NSCC Reject Reason Codes'!$A$3:$B$615,2,FALSE)</f>
        <v>ITD Fees and Expenses invalid</v>
      </c>
    </row>
    <row r="84" spans="1:10" s="4" customFormat="1" ht="72">
      <c r="A84" s="4" t="s">
        <v>1096</v>
      </c>
      <c r="B84" s="2">
        <f t="shared" si="4"/>
        <v>917</v>
      </c>
      <c r="C84" s="2">
        <f t="shared" si="5"/>
        <v>932</v>
      </c>
      <c r="D84" s="2">
        <v>16</v>
      </c>
      <c r="E84" s="4" t="s">
        <v>374</v>
      </c>
      <c r="F84" s="102" t="s">
        <v>385</v>
      </c>
      <c r="G84" s="6" t="s">
        <v>465</v>
      </c>
      <c r="H84" s="2" t="s">
        <v>1097</v>
      </c>
      <c r="I84" s="12">
        <v>629</v>
      </c>
      <c r="J84" s="2" t="str">
        <f>VLOOKUP(I84,'NSCC Reject Reason Codes'!$A$3:$B$615,2,FALSE)</f>
        <v>ITD Contributions invalid</v>
      </c>
    </row>
    <row r="85" spans="1:10" s="4" customFormat="1" ht="72">
      <c r="A85" s="4" t="s">
        <v>1098</v>
      </c>
      <c r="B85" s="2">
        <f t="shared" si="4"/>
        <v>933</v>
      </c>
      <c r="C85" s="2">
        <f t="shared" si="5"/>
        <v>948</v>
      </c>
      <c r="D85" s="2">
        <v>16</v>
      </c>
      <c r="E85" s="4" t="s">
        <v>374</v>
      </c>
      <c r="F85" s="102" t="s">
        <v>385</v>
      </c>
      <c r="G85" s="6" t="s">
        <v>465</v>
      </c>
      <c r="H85" s="2" t="s">
        <v>1099</v>
      </c>
      <c r="I85" s="12">
        <v>630</v>
      </c>
      <c r="J85" s="2" t="str">
        <f>VLOOKUP(I85,'NSCC Reject Reason Codes'!$A$3:$B$615,2,FALSE)</f>
        <v>ITD Non Recallable Distributions to Date invalid</v>
      </c>
    </row>
    <row r="86" spans="1:10" s="4" customFormat="1" ht="36">
      <c r="A86" s="4" t="s">
        <v>1100</v>
      </c>
      <c r="B86" s="2">
        <f t="shared" si="4"/>
        <v>949</v>
      </c>
      <c r="C86" s="2">
        <f t="shared" si="5"/>
        <v>964</v>
      </c>
      <c r="D86" s="2">
        <v>16</v>
      </c>
      <c r="E86" s="4" t="s">
        <v>374</v>
      </c>
      <c r="F86" s="102" t="s">
        <v>385</v>
      </c>
      <c r="G86" s="6" t="s">
        <v>465</v>
      </c>
      <c r="H86" s="2" t="s">
        <v>1101</v>
      </c>
      <c r="I86" s="12">
        <v>631</v>
      </c>
      <c r="J86" s="2" t="str">
        <f>VLOOKUP(I86,'NSCC Reject Reason Codes'!$A$3:$B$615,2,FALSE)</f>
        <v>ITD Recallable Distributions to Date invalid</v>
      </c>
    </row>
    <row r="87" spans="1:10" s="4" customFormat="1" ht="72">
      <c r="A87" s="4" t="s">
        <v>1102</v>
      </c>
      <c r="B87" s="2">
        <f t="shared" si="4"/>
        <v>965</v>
      </c>
      <c r="C87" s="2">
        <f t="shared" si="5"/>
        <v>980</v>
      </c>
      <c r="D87" s="2">
        <v>16</v>
      </c>
      <c r="E87" s="4" t="s">
        <v>374</v>
      </c>
      <c r="F87" s="102" t="s">
        <v>385</v>
      </c>
      <c r="G87" s="6" t="s">
        <v>465</v>
      </c>
      <c r="H87" s="2" t="s">
        <v>1103</v>
      </c>
      <c r="I87" s="12">
        <v>632</v>
      </c>
      <c r="J87" s="2" t="str">
        <f>VLOOKUP(I87,'NSCC Reject Reason Codes'!$A$3:$B$615,2,FALSE)</f>
        <v>ITD Distributions to Date invalid</v>
      </c>
    </row>
  </sheetData>
  <autoFilter ref="A2:J87" xr:uid="{00000000-0009-0000-0000-000006000000}"/>
  <customSheetViews>
    <customSheetView guid="{EE821439-75E3-4A63-A3B6-BCBD88C611ED}" showPageBreaks="1" fitToPage="1" printArea="1">
      <pane xSplit="1" ySplit="2" topLeftCell="B3" activePane="bottomRight" state="frozenSplit"/>
      <selection pane="bottomRight"/>
      <pageMargins left="0" right="0" top="0" bottom="0" header="0" footer="0"/>
      <printOptions horizontalCentered="1" gridLines="1"/>
      <pageSetup paperSize="5" scale="98" fitToHeight="0" orientation="landscape" r:id="rId1"/>
      <headerFooter alignWithMargins="0">
        <oddHeader>&amp;C&amp;A</oddHeader>
        <oddFooter>&amp;L&amp;A&amp;C&amp;P</oddFooter>
      </headerFooter>
    </customSheetView>
    <customSheetView guid="{D7F7BEE5-BE09-43B7-BD73-E69A29CFAB86}" fitToPage="1">
      <pane xSplit="1" ySplit="1" topLeftCell="B59" activePane="bottomRight" state="frozenSplit"/>
      <selection pane="bottomRight" activeCell="A14" sqref="A14"/>
      <pageMargins left="0" right="0" top="0" bottom="0" header="0" footer="0"/>
      <printOptions horizontalCentered="1" gridLines="1"/>
      <pageSetup paperSize="5" scale="97" fitToHeight="0" orientation="landscape" r:id="rId2"/>
      <headerFooter alignWithMargins="0">
        <oddHeader>&amp;C&amp;A</oddHeader>
        <oddFooter>&amp;L&amp;A&amp;C&amp;P</oddFooter>
      </headerFooter>
    </customSheetView>
    <customSheetView guid="{02149C7A-8138-4D93-95DB-BA5C87F38634}" showPageBreaks="1" fitToPage="1" printArea="1">
      <pane xSplit="1" ySplit="2" topLeftCell="B3" activePane="bottomRight" state="frozenSplit"/>
      <selection pane="bottomRight"/>
      <pageMargins left="0" right="0" top="0" bottom="0" header="0" footer="0"/>
      <printOptions horizontalCentered="1" gridLines="1"/>
      <pageSetup paperSize="5" scale="98" fitToHeight="0" orientation="landscape" r:id="rId3"/>
      <headerFooter alignWithMargins="0">
        <oddHeader>&amp;C&amp;A</oddHeader>
        <oddFooter>&amp;L&amp;A&amp;C&amp;P</oddFooter>
      </headerFooter>
    </customSheetView>
  </customSheetViews>
  <phoneticPr fontId="1" type="noConversion"/>
  <hyperlinks>
    <hyperlink ref="B1" location="'Table of Contents'!A1" display="T.O.C" xr:uid="{00000000-0004-0000-0600-000000000000}"/>
  </hyperlinks>
  <printOptions horizontalCentered="1" gridLines="1"/>
  <pageMargins left="0.25" right="0.25" top="0.5" bottom="0.5" header="0.25" footer="0.25"/>
  <pageSetup paperSize="5" scale="99" fitToHeight="0" orientation="landscape" r:id="rId4"/>
  <headerFooter alignWithMargins="0">
    <oddHeader>&amp;C&amp;A</oddHeader>
    <oddFooter>&amp;C&amp;P&amp;L&amp;"Arial"&amp;10&amp;K000000&amp;A_x000D_&amp;1#&amp;"Arial"&amp;10&amp;K737373DTCC Public (White)</oddFooter>
  </headerFooter>
  <ignoredErrors>
    <ignoredError sqref="G66:G76 G81:G88 G60:G65 G29:G59"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J84"/>
  <sheetViews>
    <sheetView zoomScaleNormal="100" zoomScaleSheetLayoutView="70" workbookViewId="0"/>
  </sheetViews>
  <sheetFormatPr defaultColWidth="9.140625" defaultRowHeight="12.75"/>
  <cols>
    <col min="1" max="1" width="30.7109375" style="43" customWidth="1"/>
    <col min="2" max="6" width="7.7109375" style="43" customWidth="1"/>
    <col min="7" max="7" width="47" style="43" customWidth="1"/>
    <col min="8" max="8" width="40.7109375" style="43" customWidth="1"/>
    <col min="9" max="9" width="7.7109375" style="44" customWidth="1"/>
    <col min="10" max="10" width="40.7109375" style="43" customWidth="1"/>
    <col min="11" max="16384" width="9.140625" style="3"/>
  </cols>
  <sheetData>
    <row r="1" spans="1:10" ht="18.75" customHeight="1">
      <c r="A1" s="65" t="s">
        <v>9</v>
      </c>
      <c r="B1" s="66" t="s">
        <v>47</v>
      </c>
    </row>
    <row r="2" spans="1:10" ht="30" customHeight="1">
      <c r="A2" s="90" t="s">
        <v>363</v>
      </c>
      <c r="B2" s="90" t="s">
        <v>364</v>
      </c>
      <c r="C2" s="90" t="s">
        <v>365</v>
      </c>
      <c r="D2" s="90" t="s">
        <v>366</v>
      </c>
      <c r="E2" s="90" t="s">
        <v>367</v>
      </c>
      <c r="F2" s="90" t="s">
        <v>368</v>
      </c>
      <c r="G2" s="90" t="s">
        <v>369</v>
      </c>
      <c r="H2" s="90" t="s">
        <v>370</v>
      </c>
      <c r="I2" s="92" t="s">
        <v>371</v>
      </c>
      <c r="J2" s="90" t="s">
        <v>372</v>
      </c>
    </row>
    <row r="3" spans="1:10" s="4" customFormat="1" ht="12">
      <c r="A3" s="2" t="s">
        <v>373</v>
      </c>
      <c r="B3" s="2">
        <v>1</v>
      </c>
      <c r="C3" s="2">
        <f>$B3+$D3-1</f>
        <v>4</v>
      </c>
      <c r="D3" s="2">
        <v>4</v>
      </c>
      <c r="E3" s="2" t="s">
        <v>374</v>
      </c>
      <c r="F3" s="2" t="s">
        <v>375</v>
      </c>
      <c r="G3" s="2"/>
      <c r="H3" s="2"/>
      <c r="I3" s="12">
        <v>1</v>
      </c>
      <c r="J3" s="2" t="str">
        <f>VLOOKUP(I3,'NSCC Reject Reason Codes'!$A$3:$B$615,2,FALSE)</f>
        <v>Record Length missing/invalid</v>
      </c>
    </row>
    <row r="4" spans="1:10" s="4" customFormat="1" ht="12">
      <c r="A4" s="2" t="s">
        <v>51</v>
      </c>
      <c r="B4" s="2">
        <f>$C3+1</f>
        <v>5</v>
      </c>
      <c r="C4" s="2">
        <f t="shared" ref="C4:C61" si="0">$B4+$D4-1</f>
        <v>5</v>
      </c>
      <c r="D4" s="2">
        <v>1</v>
      </c>
      <c r="E4" s="2" t="s">
        <v>376</v>
      </c>
      <c r="F4" s="2" t="s">
        <v>375</v>
      </c>
      <c r="G4" s="2" t="s">
        <v>77</v>
      </c>
      <c r="H4" s="2"/>
      <c r="I4" s="12">
        <v>2</v>
      </c>
      <c r="J4" s="2" t="str">
        <f>VLOOKUP(I4,'NSCC Reject Reason Codes'!$A$3:$B$615,2,FALSE)</f>
        <v>Originator Type missing/invalid</v>
      </c>
    </row>
    <row r="5" spans="1:10" s="4" customFormat="1" ht="24">
      <c r="A5" s="2" t="s">
        <v>987</v>
      </c>
      <c r="B5" s="2">
        <f t="shared" ref="B5:B61" si="1">$C4+1</f>
        <v>6</v>
      </c>
      <c r="C5" s="2">
        <f t="shared" si="0"/>
        <v>13</v>
      </c>
      <c r="D5" s="2">
        <v>8</v>
      </c>
      <c r="E5" s="2" t="s">
        <v>376</v>
      </c>
      <c r="F5" s="2" t="s">
        <v>375</v>
      </c>
      <c r="G5" s="2"/>
      <c r="H5" s="2" t="s">
        <v>988</v>
      </c>
      <c r="I5" s="12">
        <v>3</v>
      </c>
      <c r="J5" s="2" t="str">
        <f>VLOOKUP(I5,'NSCC Reject Reason Codes'!$A$3:$B$615,2,FALSE)</f>
        <v>Firm Number missing/invalid</v>
      </c>
    </row>
    <row r="6" spans="1:10" s="4" customFormat="1" ht="12">
      <c r="A6" s="2" t="s">
        <v>380</v>
      </c>
      <c r="B6" s="2">
        <f t="shared" si="1"/>
        <v>14</v>
      </c>
      <c r="C6" s="2">
        <f t="shared" si="0"/>
        <v>21</v>
      </c>
      <c r="D6" s="2">
        <v>8</v>
      </c>
      <c r="E6" s="2" t="s">
        <v>376</v>
      </c>
      <c r="F6" s="2" t="s">
        <v>375</v>
      </c>
      <c r="G6" s="2"/>
      <c r="H6" s="2" t="s">
        <v>381</v>
      </c>
      <c r="I6" s="12">
        <v>4</v>
      </c>
      <c r="J6" s="2" t="str">
        <f>VLOOKUP(I6,'NSCC Reject Reason Codes'!$A$3:$B$615,2,FALSE)</f>
        <v>Fund Number missing/invalid</v>
      </c>
    </row>
    <row r="7" spans="1:10" s="4" customFormat="1" ht="24">
      <c r="A7" s="2" t="s">
        <v>382</v>
      </c>
      <c r="B7" s="2">
        <f t="shared" si="1"/>
        <v>22</v>
      </c>
      <c r="C7" s="2">
        <f t="shared" si="0"/>
        <v>24</v>
      </c>
      <c r="D7" s="2">
        <v>3</v>
      </c>
      <c r="E7" s="2" t="s">
        <v>376</v>
      </c>
      <c r="F7" s="2" t="s">
        <v>375</v>
      </c>
      <c r="G7" s="2" t="s">
        <v>1109</v>
      </c>
      <c r="H7" s="2"/>
      <c r="I7" s="12">
        <v>5</v>
      </c>
      <c r="J7" s="2" t="str">
        <f>VLOOKUP(I7,'NSCC Reject Reason Codes'!$A$3:$B$615,2,FALSE)</f>
        <v xml:space="preserve">Record Type missing/invalid  </v>
      </c>
    </row>
    <row r="8" spans="1:10" s="4" customFormat="1" ht="144">
      <c r="A8" s="2" t="s">
        <v>384</v>
      </c>
      <c r="B8" s="2">
        <f t="shared" si="1"/>
        <v>25</v>
      </c>
      <c r="C8" s="2">
        <f t="shared" si="0"/>
        <v>40</v>
      </c>
      <c r="D8" s="2">
        <v>16</v>
      </c>
      <c r="E8" s="2" t="s">
        <v>376</v>
      </c>
      <c r="F8" s="2" t="s">
        <v>458</v>
      </c>
      <c r="G8" s="2" t="s">
        <v>990</v>
      </c>
      <c r="H8" s="11" t="s">
        <v>1110</v>
      </c>
      <c r="I8" s="12">
        <v>6</v>
      </c>
      <c r="J8" s="2" t="str">
        <f>VLOOKUP(I8,'NSCC Reject Reason Codes'!$A$3:$B$615,2,FALSE)</f>
        <v xml:space="preserve">NSCC Security Issue Number missing/invalid </v>
      </c>
    </row>
    <row r="9" spans="1:10" s="4" customFormat="1" ht="36">
      <c r="A9" s="2" t="s">
        <v>388</v>
      </c>
      <c r="B9" s="2">
        <f t="shared" si="1"/>
        <v>41</v>
      </c>
      <c r="C9" s="2">
        <f t="shared" si="0"/>
        <v>43</v>
      </c>
      <c r="D9" s="2">
        <v>3</v>
      </c>
      <c r="E9" s="2" t="s">
        <v>376</v>
      </c>
      <c r="F9" s="2" t="s">
        <v>385</v>
      </c>
      <c r="G9" s="2" t="s">
        <v>992</v>
      </c>
      <c r="H9" s="2" t="s">
        <v>390</v>
      </c>
      <c r="I9" s="12">
        <v>343</v>
      </c>
      <c r="J9" s="2" t="str">
        <f>VLOOKUP(I9,'NSCC Reject Reason Codes'!$A$3:$B$615,2,FALSE)</f>
        <v xml:space="preserve">Sidepocket ID invalid </v>
      </c>
    </row>
    <row r="10" spans="1:10" s="4" customFormat="1" ht="24">
      <c r="A10" s="2" t="s">
        <v>391</v>
      </c>
      <c r="B10" s="2">
        <f t="shared" si="1"/>
        <v>44</v>
      </c>
      <c r="C10" s="2">
        <f t="shared" si="0"/>
        <v>51</v>
      </c>
      <c r="D10" s="2">
        <v>8</v>
      </c>
      <c r="E10" s="2" t="s">
        <v>376</v>
      </c>
      <c r="F10" s="2" t="s">
        <v>385</v>
      </c>
      <c r="G10" s="2" t="s">
        <v>392</v>
      </c>
      <c r="H10" s="2" t="s">
        <v>993</v>
      </c>
      <c r="I10" s="12">
        <v>346</v>
      </c>
      <c r="J10" s="2" t="str">
        <f>VLOOKUP(I10,'NSCC Reject Reason Codes'!$A$3:$B$615,2,FALSE)</f>
        <v xml:space="preserve">Share Class invalid </v>
      </c>
    </row>
    <row r="11" spans="1:10" s="4" customFormat="1" ht="48">
      <c r="A11" s="2" t="s">
        <v>994</v>
      </c>
      <c r="B11" s="2">
        <f t="shared" si="1"/>
        <v>52</v>
      </c>
      <c r="C11" s="2">
        <f t="shared" si="0"/>
        <v>52</v>
      </c>
      <c r="D11" s="2">
        <v>1</v>
      </c>
      <c r="E11" s="2" t="s">
        <v>376</v>
      </c>
      <c r="F11" s="2" t="s">
        <v>385</v>
      </c>
      <c r="G11" s="2" t="s">
        <v>1111</v>
      </c>
      <c r="H11" s="2" t="s">
        <v>747</v>
      </c>
      <c r="I11" s="12">
        <v>7</v>
      </c>
      <c r="J11" s="2" t="str">
        <f>VLOOKUP(I11,'NSCC Reject Reason Codes'!$A$3:$B$615,2,FALSE)</f>
        <v>Security Identifier invalid</v>
      </c>
    </row>
    <row r="12" spans="1:10" s="4" customFormat="1" ht="36">
      <c r="A12" s="2" t="s">
        <v>996</v>
      </c>
      <c r="B12" s="2">
        <f t="shared" si="1"/>
        <v>53</v>
      </c>
      <c r="C12" s="2">
        <f t="shared" si="0"/>
        <v>64</v>
      </c>
      <c r="D12" s="2">
        <v>12</v>
      </c>
      <c r="E12" s="2" t="s">
        <v>376</v>
      </c>
      <c r="F12" s="2" t="s">
        <v>385</v>
      </c>
      <c r="G12" s="2" t="s">
        <v>1112</v>
      </c>
      <c r="H12" s="2" t="s">
        <v>747</v>
      </c>
      <c r="I12" s="12">
        <v>8</v>
      </c>
      <c r="J12" s="2" t="str">
        <f>VLOOKUP(I12,'NSCC Reject Reason Codes'!$A$3:$B$615,2,FALSE)</f>
        <v>Security Issue ID invalid</v>
      </c>
    </row>
    <row r="13" spans="1:10" s="4" customFormat="1" ht="85.5" customHeight="1">
      <c r="A13" s="2" t="s">
        <v>1113</v>
      </c>
      <c r="B13" s="2">
        <f>$C12+1</f>
        <v>65</v>
      </c>
      <c r="C13" s="2">
        <f t="shared" si="0"/>
        <v>84</v>
      </c>
      <c r="D13" s="2">
        <v>20</v>
      </c>
      <c r="E13" s="2" t="s">
        <v>376</v>
      </c>
      <c r="F13" s="2" t="s">
        <v>375</v>
      </c>
      <c r="G13" s="2" t="s">
        <v>1114</v>
      </c>
      <c r="H13" s="2" t="s">
        <v>1115</v>
      </c>
      <c r="I13" s="12">
        <v>9</v>
      </c>
      <c r="J13" s="2" t="str">
        <f>VLOOKUP(I13,'NSCC Reject Reason Codes'!$A$3:$B$615,2,FALSE)</f>
        <v>Control Number missing/invalid</v>
      </c>
    </row>
    <row r="14" spans="1:10" s="4" customFormat="1" ht="24">
      <c r="A14" s="2" t="s">
        <v>1116</v>
      </c>
      <c r="B14" s="2">
        <f>$C13+1</f>
        <v>85</v>
      </c>
      <c r="C14" s="2">
        <f>$B14+$D14-1</f>
        <v>85</v>
      </c>
      <c r="D14" s="2">
        <v>1</v>
      </c>
      <c r="E14" s="2" t="s">
        <v>376</v>
      </c>
      <c r="F14" s="2" t="s">
        <v>385</v>
      </c>
      <c r="G14" s="2" t="s">
        <v>1117</v>
      </c>
      <c r="H14" s="2" t="s">
        <v>1118</v>
      </c>
      <c r="I14" s="10">
        <v>552</v>
      </c>
      <c r="J14" s="2" t="str">
        <f>VLOOKUP(I14,'NSCC Reject Reason Codes'!$A$3:$B$615,2,FALSE)</f>
        <v>FATCA Withholding Indicator Invalid</v>
      </c>
    </row>
    <row r="15" spans="1:10" s="4" customFormat="1" ht="78" customHeight="1">
      <c r="A15" s="4" t="s">
        <v>1119</v>
      </c>
      <c r="B15" s="2">
        <f t="shared" ref="B15:B18" si="2">$C14+1</f>
        <v>86</v>
      </c>
      <c r="C15" s="2">
        <f t="shared" ref="C15:C16" si="3">$B15+$D15-1</f>
        <v>101</v>
      </c>
      <c r="D15" s="2">
        <v>16</v>
      </c>
      <c r="E15" s="4" t="s">
        <v>374</v>
      </c>
      <c r="F15" s="4" t="s">
        <v>458</v>
      </c>
      <c r="G15" s="6" t="s">
        <v>1120</v>
      </c>
      <c r="H15" s="2" t="s">
        <v>1121</v>
      </c>
      <c r="I15" s="10">
        <v>553</v>
      </c>
      <c r="J15" s="2" t="str">
        <f>VLOOKUP(I15,'NSCC Reject Reason Codes'!$A$3:$B$615,2,FALSE)</f>
        <v>FATCA Withholding Amount Missing/Invalid</v>
      </c>
    </row>
    <row r="16" spans="1:10" s="4" customFormat="1" ht="12">
      <c r="A16" s="102" t="s">
        <v>503</v>
      </c>
      <c r="B16" s="2">
        <f t="shared" si="2"/>
        <v>102</v>
      </c>
      <c r="C16" s="2">
        <f t="shared" si="3"/>
        <v>102</v>
      </c>
      <c r="D16" s="2">
        <v>1</v>
      </c>
      <c r="E16" s="102" t="s">
        <v>376</v>
      </c>
      <c r="F16" s="102" t="s">
        <v>375</v>
      </c>
      <c r="G16" s="6" t="s">
        <v>998</v>
      </c>
      <c r="H16" s="2"/>
      <c r="I16" s="10"/>
      <c r="J16" s="2"/>
    </row>
    <row r="17" spans="1:10" s="4" customFormat="1" ht="84">
      <c r="A17" s="2" t="s">
        <v>413</v>
      </c>
      <c r="B17" s="2">
        <f t="shared" si="2"/>
        <v>103</v>
      </c>
      <c r="C17" s="2">
        <f t="shared" si="0"/>
        <v>103</v>
      </c>
      <c r="D17" s="2">
        <v>1</v>
      </c>
      <c r="E17" s="2" t="s">
        <v>376</v>
      </c>
      <c r="F17" s="2" t="s">
        <v>375</v>
      </c>
      <c r="G17" s="2" t="s">
        <v>414</v>
      </c>
      <c r="H17" s="2"/>
      <c r="I17" s="12">
        <v>14</v>
      </c>
      <c r="J17" s="2" t="str">
        <f>VLOOKUP(I17,'NSCC Reject Reason Codes'!$A$3:$B$615,2,FALSE)</f>
        <v>NSCC Reject Indicator invalid</v>
      </c>
    </row>
    <row r="18" spans="1:10" s="4" customFormat="1" ht="72">
      <c r="A18" s="2" t="s">
        <v>415</v>
      </c>
      <c r="B18" s="2">
        <f t="shared" si="2"/>
        <v>104</v>
      </c>
      <c r="C18" s="2">
        <f t="shared" si="0"/>
        <v>107</v>
      </c>
      <c r="D18" s="2">
        <v>4</v>
      </c>
      <c r="E18" s="2" t="s">
        <v>376</v>
      </c>
      <c r="F18" s="2" t="s">
        <v>375</v>
      </c>
      <c r="G18" s="2" t="s">
        <v>416</v>
      </c>
      <c r="H18" s="2"/>
      <c r="I18" s="12">
        <v>15</v>
      </c>
      <c r="J18" s="2" t="str">
        <f>VLOOKUP(I18,'NSCC Reject Reason Codes'!$A$3:$B$615,2,FALSE)</f>
        <v>NSCC Reject Code invalid</v>
      </c>
    </row>
    <row r="19" spans="1:10" s="4" customFormat="1" ht="72">
      <c r="A19" s="2" t="s">
        <v>417</v>
      </c>
      <c r="B19" s="2">
        <f t="shared" si="1"/>
        <v>108</v>
      </c>
      <c r="C19" s="2">
        <f t="shared" si="0"/>
        <v>111</v>
      </c>
      <c r="D19" s="2">
        <v>4</v>
      </c>
      <c r="E19" s="2" t="s">
        <v>376</v>
      </c>
      <c r="F19" s="2" t="s">
        <v>375</v>
      </c>
      <c r="G19" s="2" t="s">
        <v>416</v>
      </c>
      <c r="H19" s="2"/>
      <c r="I19" s="12">
        <v>15</v>
      </c>
      <c r="J19" s="2" t="str">
        <f>VLOOKUP(I19,'NSCC Reject Reason Codes'!$A$3:$B$615,2,FALSE)</f>
        <v>NSCC Reject Code invalid</v>
      </c>
    </row>
    <row r="20" spans="1:10" s="4" customFormat="1" ht="72">
      <c r="A20" s="2" t="s">
        <v>418</v>
      </c>
      <c r="B20" s="2">
        <f t="shared" si="1"/>
        <v>112</v>
      </c>
      <c r="C20" s="2">
        <f t="shared" si="0"/>
        <v>115</v>
      </c>
      <c r="D20" s="2">
        <v>4</v>
      </c>
      <c r="E20" s="2" t="s">
        <v>376</v>
      </c>
      <c r="F20" s="2" t="s">
        <v>375</v>
      </c>
      <c r="G20" s="2" t="s">
        <v>416</v>
      </c>
      <c r="H20" s="2"/>
      <c r="I20" s="12">
        <v>15</v>
      </c>
      <c r="J20" s="2" t="str">
        <f>VLOOKUP(I20,'NSCC Reject Reason Codes'!$A$3:$B$615,2,FALSE)</f>
        <v>NSCC Reject Code invalid</v>
      </c>
    </row>
    <row r="21" spans="1:10" s="4" customFormat="1" ht="72">
      <c r="A21" s="2" t="s">
        <v>419</v>
      </c>
      <c r="B21" s="2">
        <f t="shared" si="1"/>
        <v>116</v>
      </c>
      <c r="C21" s="2">
        <f t="shared" si="0"/>
        <v>119</v>
      </c>
      <c r="D21" s="2">
        <v>4</v>
      </c>
      <c r="E21" s="2" t="s">
        <v>376</v>
      </c>
      <c r="F21" s="2" t="s">
        <v>375</v>
      </c>
      <c r="G21" s="2" t="s">
        <v>416</v>
      </c>
      <c r="H21" s="2"/>
      <c r="I21" s="12">
        <v>15</v>
      </c>
      <c r="J21" s="2" t="str">
        <f>VLOOKUP(I21,'NSCC Reject Reason Codes'!$A$3:$B$615,2,FALSE)</f>
        <v>NSCC Reject Code invalid</v>
      </c>
    </row>
    <row r="22" spans="1:10" s="4" customFormat="1" ht="12">
      <c r="A22" s="2" t="s">
        <v>1122</v>
      </c>
      <c r="B22" s="2">
        <f t="shared" si="1"/>
        <v>120</v>
      </c>
      <c r="C22" s="2">
        <f t="shared" si="0"/>
        <v>121</v>
      </c>
      <c r="D22" s="2">
        <v>2</v>
      </c>
      <c r="E22" s="2" t="s">
        <v>376</v>
      </c>
      <c r="F22" s="2" t="s">
        <v>375</v>
      </c>
      <c r="G22" s="199" t="s">
        <v>1123</v>
      </c>
      <c r="H22" s="2"/>
      <c r="I22" s="12">
        <v>144</v>
      </c>
      <c r="J22" s="2" t="str">
        <f>VLOOKUP(I22,'NSCC Reject Reason Codes'!$A$3:$B$615,2,FALSE)</f>
        <v>Transaction Type missing/invalid</v>
      </c>
    </row>
    <row r="23" spans="1:10" s="4" customFormat="1" ht="96">
      <c r="A23" s="2" t="s">
        <v>807</v>
      </c>
      <c r="B23" s="2">
        <f t="shared" si="1"/>
        <v>122</v>
      </c>
      <c r="C23" s="2">
        <f t="shared" si="0"/>
        <v>129</v>
      </c>
      <c r="D23" s="2">
        <v>8</v>
      </c>
      <c r="E23" s="2" t="s">
        <v>374</v>
      </c>
      <c r="F23" s="2" t="s">
        <v>458</v>
      </c>
      <c r="G23" s="2" t="s">
        <v>1124</v>
      </c>
      <c r="H23" s="2" t="s">
        <v>1125</v>
      </c>
      <c r="I23" s="12">
        <v>17</v>
      </c>
      <c r="J23" s="2" t="str">
        <f>VLOOKUP(I23,'NSCC Reject Reason Codes'!$A$3:$B$615,2,FALSE)</f>
        <v>Settlement Date missing/invalid</v>
      </c>
    </row>
    <row r="24" spans="1:10" s="4" customFormat="1" ht="60">
      <c r="A24" s="2" t="s">
        <v>1126</v>
      </c>
      <c r="B24" s="2">
        <f t="shared" si="1"/>
        <v>130</v>
      </c>
      <c r="C24" s="2">
        <f t="shared" si="0"/>
        <v>130</v>
      </c>
      <c r="D24" s="2">
        <v>1</v>
      </c>
      <c r="E24" s="2" t="s">
        <v>376</v>
      </c>
      <c r="F24" s="2" t="s">
        <v>375</v>
      </c>
      <c r="G24" s="2" t="s">
        <v>1127</v>
      </c>
      <c r="H24" s="2" t="s">
        <v>1128</v>
      </c>
      <c r="I24" s="12">
        <v>18</v>
      </c>
      <c r="J24" s="2" t="str">
        <f>VLOOKUP(I24,'NSCC Reject Reason Codes'!$A$3:$B$615,2,FALSE)</f>
        <v>Settlement Indicator missing/invalid</v>
      </c>
    </row>
    <row r="25" spans="1:10" s="4" customFormat="1" ht="48">
      <c r="A25" s="2" t="s">
        <v>1007</v>
      </c>
      <c r="B25" s="2">
        <f t="shared" si="1"/>
        <v>131</v>
      </c>
      <c r="C25" s="2">
        <f t="shared" si="0"/>
        <v>131</v>
      </c>
      <c r="D25" s="2">
        <v>1</v>
      </c>
      <c r="E25" s="2" t="s">
        <v>376</v>
      </c>
      <c r="F25" s="2" t="s">
        <v>375</v>
      </c>
      <c r="G25" s="2" t="s">
        <v>1129</v>
      </c>
      <c r="H25" s="11" t="s">
        <v>1009</v>
      </c>
      <c r="I25" s="12">
        <v>25</v>
      </c>
      <c r="J25" s="2" t="s">
        <v>2638</v>
      </c>
    </row>
    <row r="26" spans="1:10" s="4" customFormat="1" ht="48">
      <c r="A26" s="2" t="s">
        <v>1010</v>
      </c>
      <c r="B26" s="2">
        <f t="shared" si="1"/>
        <v>132</v>
      </c>
      <c r="C26" s="2">
        <f t="shared" si="0"/>
        <v>151</v>
      </c>
      <c r="D26" s="2">
        <v>20</v>
      </c>
      <c r="E26" s="2" t="s">
        <v>376</v>
      </c>
      <c r="F26" s="2" t="s">
        <v>458</v>
      </c>
      <c r="G26" s="2" t="s">
        <v>1130</v>
      </c>
      <c r="H26" s="41" t="s">
        <v>1012</v>
      </c>
      <c r="I26" s="12">
        <v>26</v>
      </c>
      <c r="J26" s="2" t="str">
        <f>VLOOKUP(I26,'NSCC Reject Reason Codes'!$A$3:$B$615,2,FALSE)</f>
        <v xml:space="preserve">Firm Account Number  missing/invalid </v>
      </c>
    </row>
    <row r="27" spans="1:10" s="4" customFormat="1" ht="36">
      <c r="A27" s="2" t="s">
        <v>1013</v>
      </c>
      <c r="B27" s="2">
        <f t="shared" si="1"/>
        <v>152</v>
      </c>
      <c r="C27" s="2">
        <f t="shared" si="0"/>
        <v>171</v>
      </c>
      <c r="D27" s="2">
        <v>20</v>
      </c>
      <c r="E27" s="2" t="s">
        <v>376</v>
      </c>
      <c r="F27" s="2" t="s">
        <v>458</v>
      </c>
      <c r="G27" s="2" t="s">
        <v>1014</v>
      </c>
      <c r="H27" s="2" t="s">
        <v>1015</v>
      </c>
      <c r="I27" s="12">
        <v>27</v>
      </c>
      <c r="J27" s="2" t="str">
        <f>VLOOKUP(I27,'NSCC Reject Reason Codes'!$A$3:$B$615,2,FALSE)</f>
        <v xml:space="preserve">Fund Account Number  missing/invalid </v>
      </c>
    </row>
    <row r="28" spans="1:10" s="4" customFormat="1" ht="12">
      <c r="A28" s="2" t="s">
        <v>1131</v>
      </c>
      <c r="B28" s="2">
        <f t="shared" si="1"/>
        <v>172</v>
      </c>
      <c r="C28" s="2">
        <f t="shared" si="0"/>
        <v>179</v>
      </c>
      <c r="D28" s="2">
        <v>8</v>
      </c>
      <c r="E28" s="2" t="s">
        <v>374</v>
      </c>
      <c r="F28" s="2" t="s">
        <v>385</v>
      </c>
      <c r="G28" s="2" t="s">
        <v>450</v>
      </c>
      <c r="H28" s="2"/>
      <c r="I28" s="12">
        <v>178</v>
      </c>
      <c r="J28" s="2" t="str">
        <f>VLOOKUP(I28,'NSCC Reject Reason Codes'!$A$3:$B$615,2,FALSE)</f>
        <v xml:space="preserve">Payable Date missing/invalid   </v>
      </c>
    </row>
    <row r="29" spans="1:10" s="4" customFormat="1" ht="12">
      <c r="A29" s="2" t="s">
        <v>1132</v>
      </c>
      <c r="B29" s="2">
        <f t="shared" si="1"/>
        <v>180</v>
      </c>
      <c r="C29" s="2">
        <f t="shared" si="0"/>
        <v>182</v>
      </c>
      <c r="D29" s="2">
        <v>3</v>
      </c>
      <c r="E29" s="2" t="s">
        <v>376</v>
      </c>
      <c r="F29" s="2" t="s">
        <v>375</v>
      </c>
      <c r="G29" s="2" t="s">
        <v>515</v>
      </c>
      <c r="H29" s="2"/>
      <c r="I29" s="12">
        <v>23</v>
      </c>
      <c r="J29" s="2" t="str">
        <f>VLOOKUP(I29,'NSCC Reject Reason Codes'!$A$3:$B$615,2,FALSE)</f>
        <v>Settlement Currency missing/invalid</v>
      </c>
    </row>
    <row r="30" spans="1:10" s="4" customFormat="1" ht="90.75" customHeight="1">
      <c r="A30" s="2" t="s">
        <v>1133</v>
      </c>
      <c r="B30" s="2">
        <f t="shared" si="1"/>
        <v>183</v>
      </c>
      <c r="C30" s="2">
        <f t="shared" si="0"/>
        <v>196</v>
      </c>
      <c r="D30" s="2">
        <v>14</v>
      </c>
      <c r="E30" s="2" t="s">
        <v>374</v>
      </c>
      <c r="F30" s="2" t="s">
        <v>458</v>
      </c>
      <c r="G30" s="62" t="s">
        <v>1134</v>
      </c>
      <c r="H30" s="2" t="s">
        <v>1135</v>
      </c>
      <c r="I30" s="12">
        <v>24</v>
      </c>
      <c r="J30" s="2" t="str">
        <f>VLOOKUP(I30,'NSCC Reject Reason Codes'!$A$3:$B$615,2,FALSE)</f>
        <v>Share Quantity missing/invalid</v>
      </c>
    </row>
    <row r="31" spans="1:10" s="4" customFormat="1" ht="120">
      <c r="A31" s="2" t="s">
        <v>1136</v>
      </c>
      <c r="B31" s="2">
        <f t="shared" si="1"/>
        <v>197</v>
      </c>
      <c r="C31" s="2">
        <f t="shared" si="0"/>
        <v>197</v>
      </c>
      <c r="D31" s="2">
        <v>1</v>
      </c>
      <c r="E31" s="2" t="s">
        <v>376</v>
      </c>
      <c r="F31" s="2" t="s">
        <v>458</v>
      </c>
      <c r="G31" s="2" t="s">
        <v>1137</v>
      </c>
      <c r="H31" s="2" t="s">
        <v>1138</v>
      </c>
      <c r="I31" s="12">
        <v>376</v>
      </c>
      <c r="J31" s="2" t="str">
        <f>VLOOKUP(I31,'NSCC Reject Reason Codes'!$A$3:$B$615,2,FALSE)</f>
        <v>Share Debit/Credit Indicator missing/invalid</v>
      </c>
    </row>
    <row r="32" spans="1:10" s="4" customFormat="1" ht="99.75" customHeight="1">
      <c r="A32" s="2" t="s">
        <v>1139</v>
      </c>
      <c r="B32" s="2">
        <f t="shared" si="1"/>
        <v>198</v>
      </c>
      <c r="C32" s="2">
        <f t="shared" si="0"/>
        <v>205</v>
      </c>
      <c r="D32" s="2">
        <v>8</v>
      </c>
      <c r="E32" s="2" t="s">
        <v>374</v>
      </c>
      <c r="F32" s="2" t="s">
        <v>458</v>
      </c>
      <c r="G32" s="2" t="s">
        <v>1140</v>
      </c>
      <c r="H32" s="2" t="s">
        <v>1141</v>
      </c>
      <c r="I32" s="12">
        <v>426</v>
      </c>
      <c r="J32" s="2" t="str">
        <f>VLOOKUP(I32,'NSCC Reject Reason Codes'!$A$3:$B$615,2,FALSE)</f>
        <v>Effective Date – (Business Date) missing/invalid</v>
      </c>
    </row>
    <row r="33" spans="1:10" s="4" customFormat="1" ht="300">
      <c r="A33" s="2" t="s">
        <v>1142</v>
      </c>
      <c r="B33" s="2">
        <f t="shared" si="1"/>
        <v>206</v>
      </c>
      <c r="C33" s="2">
        <f t="shared" si="0"/>
        <v>221</v>
      </c>
      <c r="D33" s="2">
        <v>16</v>
      </c>
      <c r="E33" s="2" t="s">
        <v>374</v>
      </c>
      <c r="F33" s="2" t="s">
        <v>458</v>
      </c>
      <c r="G33" s="13" t="s">
        <v>1143</v>
      </c>
      <c r="H33" s="2" t="s">
        <v>1144</v>
      </c>
      <c r="I33" s="61" t="s">
        <v>1145</v>
      </c>
      <c r="J33" s="2" t="s">
        <v>1146</v>
      </c>
    </row>
    <row r="34" spans="1:10" s="4" customFormat="1" ht="72">
      <c r="A34" s="2" t="s">
        <v>1147</v>
      </c>
      <c r="B34" s="2">
        <f t="shared" si="1"/>
        <v>222</v>
      </c>
      <c r="C34" s="2">
        <f t="shared" si="0"/>
        <v>222</v>
      </c>
      <c r="D34" s="2">
        <v>1</v>
      </c>
      <c r="E34" s="2" t="s">
        <v>1020</v>
      </c>
      <c r="F34" s="2" t="s">
        <v>458</v>
      </c>
      <c r="G34" s="2" t="s">
        <v>1148</v>
      </c>
      <c r="H34" s="2" t="s">
        <v>1149</v>
      </c>
      <c r="I34" s="12">
        <v>96</v>
      </c>
      <c r="J34" s="2" t="str">
        <f>VLOOKUP(I34,'NSCC Reject Reason Codes'!$A$3:$B$615,2,FALSE)</f>
        <v>Withholding Indicator missing/invalid</v>
      </c>
    </row>
    <row r="35" spans="1:10" s="4" customFormat="1" ht="63" customHeight="1">
      <c r="A35" s="2" t="s">
        <v>1150</v>
      </c>
      <c r="B35" s="2">
        <f t="shared" si="1"/>
        <v>223</v>
      </c>
      <c r="C35" s="2">
        <f t="shared" si="0"/>
        <v>238</v>
      </c>
      <c r="D35" s="2">
        <v>16</v>
      </c>
      <c r="E35" s="2" t="s">
        <v>374</v>
      </c>
      <c r="F35" s="2" t="s">
        <v>458</v>
      </c>
      <c r="G35" s="6" t="s">
        <v>1151</v>
      </c>
      <c r="H35" s="2" t="s">
        <v>1152</v>
      </c>
      <c r="I35" s="12">
        <v>146</v>
      </c>
      <c r="J35" s="2" t="str">
        <f>VLOOKUP(I35,'NSCC Reject Reason Codes'!$A$3:$B$615,2,FALSE)</f>
        <v>Withholding amount missing/invalid</v>
      </c>
    </row>
    <row r="36" spans="1:10" s="4" customFormat="1" ht="72">
      <c r="A36" s="2" t="s">
        <v>1153</v>
      </c>
      <c r="B36" s="2">
        <f t="shared" si="1"/>
        <v>239</v>
      </c>
      <c r="C36" s="2">
        <f t="shared" si="0"/>
        <v>242</v>
      </c>
      <c r="D36" s="2">
        <v>4</v>
      </c>
      <c r="E36" s="2" t="s">
        <v>374</v>
      </c>
      <c r="F36" s="2" t="s">
        <v>458</v>
      </c>
      <c r="G36" s="2" t="s">
        <v>1154</v>
      </c>
      <c r="H36" s="2" t="s">
        <v>1155</v>
      </c>
      <c r="I36" s="12">
        <v>148</v>
      </c>
      <c r="J36" s="2" t="str">
        <f>VLOOKUP(I36,'NSCC Reject Reason Codes'!$A$3:$B$615,2,FALSE)</f>
        <v>Sales Charge Rate  missing/invalid</v>
      </c>
    </row>
    <row r="37" spans="1:10" s="4" customFormat="1" ht="71.25" customHeight="1">
      <c r="A37" s="2" t="s">
        <v>1156</v>
      </c>
      <c r="B37" s="2">
        <f t="shared" si="1"/>
        <v>243</v>
      </c>
      <c r="C37" s="2">
        <f t="shared" si="0"/>
        <v>250</v>
      </c>
      <c r="D37" s="2">
        <v>8</v>
      </c>
      <c r="E37" s="2" t="s">
        <v>374</v>
      </c>
      <c r="F37" s="2" t="s">
        <v>458</v>
      </c>
      <c r="G37" s="2" t="s">
        <v>1157</v>
      </c>
      <c r="H37" s="2" t="s">
        <v>1158</v>
      </c>
      <c r="I37" s="12">
        <v>149</v>
      </c>
      <c r="J37" s="2" t="str">
        <f>VLOOKUP(I37,'NSCC Reject Reason Codes'!$A$3:$B$615,2,FALSE)</f>
        <v>Original Trade Date/ Payable Date for Adjustment invalid</v>
      </c>
    </row>
    <row r="38" spans="1:10" s="4" customFormat="1" ht="48">
      <c r="A38" s="2" t="s">
        <v>1159</v>
      </c>
      <c r="B38" s="2">
        <f t="shared" si="1"/>
        <v>251</v>
      </c>
      <c r="C38" s="2">
        <f t="shared" si="0"/>
        <v>262</v>
      </c>
      <c r="D38" s="2">
        <v>12</v>
      </c>
      <c r="E38" s="2" t="s">
        <v>374</v>
      </c>
      <c r="F38" s="2" t="s">
        <v>458</v>
      </c>
      <c r="G38" s="123" t="s">
        <v>1160</v>
      </c>
      <c r="H38" s="41" t="s">
        <v>1161</v>
      </c>
      <c r="I38" s="12">
        <v>156</v>
      </c>
      <c r="J38" s="2" t="str">
        <f>VLOOKUP(I38,'NSCC Reject Reason Codes'!$A$3:$B$615,2,FALSE)</f>
        <v>Price Per Share missing/invalid</v>
      </c>
    </row>
    <row r="39" spans="1:10" s="4" customFormat="1" ht="122.25" customHeight="1">
      <c r="A39" s="2" t="s">
        <v>1162</v>
      </c>
      <c r="B39" s="2">
        <f t="shared" si="1"/>
        <v>263</v>
      </c>
      <c r="C39" s="2">
        <f t="shared" si="0"/>
        <v>270</v>
      </c>
      <c r="D39" s="2">
        <v>8</v>
      </c>
      <c r="E39" s="2" t="s">
        <v>374</v>
      </c>
      <c r="F39" s="2" t="s">
        <v>458</v>
      </c>
      <c r="G39" s="2" t="s">
        <v>1163</v>
      </c>
      <c r="H39" s="2" t="s">
        <v>1164</v>
      </c>
      <c r="I39" s="12">
        <v>150</v>
      </c>
      <c r="J39" s="2" t="str">
        <f>VLOOKUP(I39,'NSCC Reject Reason Codes'!$A$3:$B$615,2,FALSE)</f>
        <v xml:space="preserve">Dividend Rate missing/invalid </v>
      </c>
    </row>
    <row r="40" spans="1:10" s="4" customFormat="1" ht="72">
      <c r="A40" s="2" t="s">
        <v>1165</v>
      </c>
      <c r="B40" s="2">
        <f t="shared" si="1"/>
        <v>271</v>
      </c>
      <c r="C40" s="2">
        <f t="shared" si="0"/>
        <v>278</v>
      </c>
      <c r="D40" s="2">
        <v>8</v>
      </c>
      <c r="E40" s="2" t="s">
        <v>374</v>
      </c>
      <c r="F40" s="2" t="s">
        <v>458</v>
      </c>
      <c r="G40" s="2" t="s">
        <v>1166</v>
      </c>
      <c r="H40" s="2" t="s">
        <v>1167</v>
      </c>
      <c r="I40" s="12">
        <v>151</v>
      </c>
      <c r="J40" s="2" t="str">
        <f>VLOOKUP(I40,'NSCC Reject Reason Codes'!$A$3:$B$615,2,FALSE)</f>
        <v>Capital Gain Rate missing/invalid</v>
      </c>
    </row>
    <row r="41" spans="1:10" s="4" customFormat="1" ht="54" customHeight="1">
      <c r="A41" s="2" t="s">
        <v>1168</v>
      </c>
      <c r="B41" s="2">
        <f t="shared" si="1"/>
        <v>279</v>
      </c>
      <c r="C41" s="2">
        <f t="shared" si="0"/>
        <v>279</v>
      </c>
      <c r="D41" s="2">
        <v>1</v>
      </c>
      <c r="E41" s="2" t="s">
        <v>376</v>
      </c>
      <c r="F41" s="2" t="s">
        <v>385</v>
      </c>
      <c r="G41" s="2" t="s">
        <v>1169</v>
      </c>
      <c r="H41" s="2" t="s">
        <v>1170</v>
      </c>
      <c r="I41" s="12">
        <v>152</v>
      </c>
      <c r="J41" s="2" t="str">
        <f>VLOOKUP(I41,'NSCC Reject Reason Codes'!$A$3:$B$615,2,FALSE)</f>
        <v>Cash Disbursement Indicator invalid</v>
      </c>
    </row>
    <row r="42" spans="1:10" s="4" customFormat="1" ht="132">
      <c r="A42" s="2" t="s">
        <v>1171</v>
      </c>
      <c r="B42" s="2">
        <f t="shared" si="1"/>
        <v>280</v>
      </c>
      <c r="C42" s="2">
        <f t="shared" si="0"/>
        <v>280</v>
      </c>
      <c r="D42" s="2">
        <v>1</v>
      </c>
      <c r="E42" s="2" t="s">
        <v>376</v>
      </c>
      <c r="F42" s="2" t="s">
        <v>458</v>
      </c>
      <c r="G42" s="78" t="s">
        <v>1172</v>
      </c>
      <c r="H42" s="78" t="s">
        <v>1173</v>
      </c>
      <c r="I42" s="12">
        <v>132</v>
      </c>
      <c r="J42" s="2" t="s">
        <v>2740</v>
      </c>
    </row>
    <row r="43" spans="1:10" s="4" customFormat="1" ht="108">
      <c r="A43" s="2" t="s">
        <v>519</v>
      </c>
      <c r="B43" s="2">
        <f t="shared" si="1"/>
        <v>281</v>
      </c>
      <c r="C43" s="2">
        <f t="shared" si="0"/>
        <v>281</v>
      </c>
      <c r="D43" s="2">
        <v>1</v>
      </c>
      <c r="E43" s="2" t="s">
        <v>376</v>
      </c>
      <c r="F43" s="2" t="s">
        <v>385</v>
      </c>
      <c r="G43" s="2" t="s">
        <v>520</v>
      </c>
      <c r="H43" s="164"/>
      <c r="I43" s="12">
        <v>39</v>
      </c>
      <c r="J43" s="2" t="str">
        <f>VLOOKUP(I43,'NSCC Reject Reason Codes'!$A$3:$B$615,2,FALSE)</f>
        <v>Load Type Indicator missing/invalid</v>
      </c>
    </row>
    <row r="44" spans="1:10" s="4" customFormat="1" ht="48">
      <c r="A44" s="2" t="s">
        <v>1174</v>
      </c>
      <c r="B44" s="2">
        <f t="shared" si="1"/>
        <v>282</v>
      </c>
      <c r="C44" s="2">
        <f t="shared" si="0"/>
        <v>297</v>
      </c>
      <c r="D44" s="2">
        <v>16</v>
      </c>
      <c r="E44" s="2" t="s">
        <v>376</v>
      </c>
      <c r="F44" s="2" t="s">
        <v>458</v>
      </c>
      <c r="G44" s="2" t="s">
        <v>1175</v>
      </c>
      <c r="H44" s="2" t="s">
        <v>1176</v>
      </c>
      <c r="I44" s="12">
        <v>154</v>
      </c>
      <c r="J44" s="2" t="str">
        <f>VLOOKUP(I44,'NSCC Reject Reason Codes'!$A$3:$B$615,2,FALSE)</f>
        <v>Cross Security Issue Number missing/invalid</v>
      </c>
    </row>
    <row r="45" spans="1:10" s="4" customFormat="1" ht="12">
      <c r="A45" s="2" t="s">
        <v>1177</v>
      </c>
      <c r="B45" s="2">
        <f t="shared" si="1"/>
        <v>298</v>
      </c>
      <c r="C45" s="2">
        <f t="shared" si="0"/>
        <v>313</v>
      </c>
      <c r="D45" s="2">
        <v>16</v>
      </c>
      <c r="E45" s="2" t="s">
        <v>374</v>
      </c>
      <c r="F45" s="2" t="s">
        <v>385</v>
      </c>
      <c r="G45" s="128" t="s">
        <v>465</v>
      </c>
      <c r="H45" s="4" t="s">
        <v>1076</v>
      </c>
      <c r="I45" s="12">
        <v>155</v>
      </c>
      <c r="J45" s="2" t="str">
        <f>VLOOKUP(I45,'NSCC Reject Reason Codes'!$A$3:$B$615,2,FALSE)</f>
        <v>Commission/CDSC Amount invalid</v>
      </c>
    </row>
    <row r="46" spans="1:10" s="4" customFormat="1" ht="12">
      <c r="A46" s="2" t="s">
        <v>1178</v>
      </c>
      <c r="B46" s="2">
        <f t="shared" si="1"/>
        <v>314</v>
      </c>
      <c r="C46" s="2">
        <f t="shared" si="0"/>
        <v>321</v>
      </c>
      <c r="D46" s="2">
        <v>8</v>
      </c>
      <c r="E46" s="2" t="s">
        <v>374</v>
      </c>
      <c r="F46" s="2" t="s">
        <v>385</v>
      </c>
      <c r="G46" s="2" t="s">
        <v>450</v>
      </c>
      <c r="H46" s="2" t="s">
        <v>1179</v>
      </c>
      <c r="I46" s="12">
        <v>45</v>
      </c>
      <c r="J46" s="2" t="str">
        <f>VLOOKUP(I46,'NSCC Reject Reason Codes'!$A$3:$B$615,2,FALSE)</f>
        <v xml:space="preserve">Valuation Date missing/invalid   </v>
      </c>
    </row>
    <row r="47" spans="1:10" s="4" customFormat="1" ht="12">
      <c r="A47" s="2" t="s">
        <v>1180</v>
      </c>
      <c r="B47" s="2">
        <f t="shared" si="1"/>
        <v>322</v>
      </c>
      <c r="C47" s="2">
        <f t="shared" si="0"/>
        <v>333</v>
      </c>
      <c r="D47" s="2">
        <v>12</v>
      </c>
      <c r="E47" s="2" t="s">
        <v>374</v>
      </c>
      <c r="F47" s="2" t="s">
        <v>385</v>
      </c>
      <c r="G47" s="123" t="s">
        <v>784</v>
      </c>
      <c r="H47" s="2" t="s">
        <v>1181</v>
      </c>
      <c r="I47" s="12">
        <v>46</v>
      </c>
      <c r="J47" s="2" t="str">
        <f>VLOOKUP(I47,'NSCC Reject Reason Codes'!$A$3:$B$615,2,FALSE)</f>
        <v>Value Price missing/invalid</v>
      </c>
    </row>
    <row r="48" spans="1:10" s="4" customFormat="1" ht="24">
      <c r="A48" s="2" t="s">
        <v>1182</v>
      </c>
      <c r="B48" s="2">
        <f t="shared" si="1"/>
        <v>334</v>
      </c>
      <c r="C48" s="2">
        <f t="shared" si="0"/>
        <v>347</v>
      </c>
      <c r="D48" s="2">
        <v>14</v>
      </c>
      <c r="E48" s="2" t="s">
        <v>374</v>
      </c>
      <c r="F48" s="2" t="s">
        <v>385</v>
      </c>
      <c r="G48" s="178" t="s">
        <v>470</v>
      </c>
      <c r="H48" s="2" t="s">
        <v>1183</v>
      </c>
      <c r="I48" s="12">
        <v>47</v>
      </c>
      <c r="J48" s="2" t="str">
        <f>VLOOKUP(I48,'NSCC Reject Reason Codes'!$A$3:$B$615,2,FALSE)</f>
        <v>Confirm Share Quantity missing/invalid</v>
      </c>
    </row>
    <row r="49" spans="1:10" s="4" customFormat="1" ht="48">
      <c r="A49" s="2" t="s">
        <v>1184</v>
      </c>
      <c r="B49" s="2">
        <f t="shared" si="1"/>
        <v>348</v>
      </c>
      <c r="C49" s="2">
        <f t="shared" si="0"/>
        <v>348</v>
      </c>
      <c r="D49" s="2">
        <v>1</v>
      </c>
      <c r="E49" s="2" t="s">
        <v>376</v>
      </c>
      <c r="F49" s="2" t="s">
        <v>385</v>
      </c>
      <c r="G49" s="2" t="s">
        <v>1185</v>
      </c>
      <c r="H49" s="2" t="s">
        <v>1186</v>
      </c>
      <c r="I49" s="12">
        <v>48</v>
      </c>
      <c r="J49" s="2" t="str">
        <f>VLOOKUP(I49,'NSCC Reject Reason Codes'!$A$3:$B$615,2,FALSE)</f>
        <v>Estimated/Actual Value Confirm missing/invalid</v>
      </c>
    </row>
    <row r="50" spans="1:10" s="4" customFormat="1" ht="91.5" customHeight="1">
      <c r="A50" s="2" t="s">
        <v>1049</v>
      </c>
      <c r="B50" s="2">
        <f t="shared" si="1"/>
        <v>349</v>
      </c>
      <c r="C50" s="2">
        <f t="shared" si="0"/>
        <v>383</v>
      </c>
      <c r="D50" s="2">
        <v>35</v>
      </c>
      <c r="E50" s="2" t="s">
        <v>376</v>
      </c>
      <c r="F50" s="2" t="s">
        <v>385</v>
      </c>
      <c r="G50" s="2" t="s">
        <v>398</v>
      </c>
      <c r="H50" s="2" t="s">
        <v>1050</v>
      </c>
      <c r="I50" s="12">
        <v>85</v>
      </c>
      <c r="J50" s="2" t="str">
        <f>VLOOKUP(I50,'NSCC Reject Reason Codes'!$A$3:$B$615,2,FALSE)</f>
        <v xml:space="preserve">Custodian Name missing </v>
      </c>
    </row>
    <row r="51" spans="1:10" s="4" customFormat="1" ht="66.75" customHeight="1">
      <c r="A51" s="2" t="s">
        <v>971</v>
      </c>
      <c r="B51" s="2">
        <f t="shared" si="1"/>
        <v>384</v>
      </c>
      <c r="C51" s="2">
        <f t="shared" si="0"/>
        <v>392</v>
      </c>
      <c r="D51" s="2">
        <v>9</v>
      </c>
      <c r="E51" s="2" t="s">
        <v>374</v>
      </c>
      <c r="F51" s="2" t="s">
        <v>385</v>
      </c>
      <c r="G51" s="52" t="s">
        <v>972</v>
      </c>
      <c r="H51" s="2" t="s">
        <v>973</v>
      </c>
      <c r="I51" s="12">
        <v>86</v>
      </c>
      <c r="J51" s="2" t="str">
        <f>VLOOKUP(I51,'NSCC Reject Reason Codes'!$A$3:$B$615,2,FALSE)</f>
        <v>Custodian Tax Identification Number invalid</v>
      </c>
    </row>
    <row r="52" spans="1:10" s="4" customFormat="1" ht="48">
      <c r="A52" s="2" t="s">
        <v>1051</v>
      </c>
      <c r="B52" s="2">
        <f t="shared" si="1"/>
        <v>393</v>
      </c>
      <c r="C52" s="2">
        <f t="shared" si="0"/>
        <v>427</v>
      </c>
      <c r="D52" s="2">
        <v>35</v>
      </c>
      <c r="E52" s="2" t="s">
        <v>376</v>
      </c>
      <c r="F52" s="2" t="s">
        <v>458</v>
      </c>
      <c r="G52" s="2" t="s">
        <v>1187</v>
      </c>
      <c r="H52" s="2" t="s">
        <v>1052</v>
      </c>
      <c r="I52" s="12">
        <v>29</v>
      </c>
      <c r="J52" s="2" t="str">
        <f>VLOOKUP(I52,'NSCC Reject Reason Codes'!$A$3:$B$615,2,FALSE)</f>
        <v>Account Registration Name missing/invalid</v>
      </c>
    </row>
    <row r="53" spans="1:10" s="4" customFormat="1" ht="125.25" customHeight="1">
      <c r="A53" s="2" t="s">
        <v>1188</v>
      </c>
      <c r="B53" s="2">
        <f t="shared" si="1"/>
        <v>428</v>
      </c>
      <c r="C53" s="2">
        <f t="shared" si="0"/>
        <v>447</v>
      </c>
      <c r="D53" s="2">
        <v>20</v>
      </c>
      <c r="E53" s="2" t="s">
        <v>376</v>
      </c>
      <c r="F53" s="2" t="s">
        <v>458</v>
      </c>
      <c r="G53" s="2" t="s">
        <v>1189</v>
      </c>
      <c r="H53" s="2" t="s">
        <v>1190</v>
      </c>
      <c r="I53" s="12">
        <v>366</v>
      </c>
      <c r="J53" s="2" t="str">
        <f>VLOOKUP(I53,'NSCC Reject Reason Codes'!$A$3:$B$615,2,FALSE)</f>
        <v xml:space="preserve">Related Control Number missing/invalid </v>
      </c>
    </row>
    <row r="54" spans="1:10" s="4" customFormat="1" ht="65.25" customHeight="1">
      <c r="A54" s="2" t="s">
        <v>1191</v>
      </c>
      <c r="B54" s="2">
        <f t="shared" si="1"/>
        <v>448</v>
      </c>
      <c r="C54" s="2">
        <f t="shared" si="0"/>
        <v>467</v>
      </c>
      <c r="D54" s="2">
        <v>20</v>
      </c>
      <c r="E54" s="2" t="s">
        <v>376</v>
      </c>
      <c r="F54" s="2" t="s">
        <v>458</v>
      </c>
      <c r="G54" s="2" t="s">
        <v>1192</v>
      </c>
      <c r="H54" s="2"/>
      <c r="I54" s="12">
        <v>371</v>
      </c>
      <c r="J54" s="2" t="str">
        <f>VLOOKUP(I54,'NSCC Reject Reason Codes'!$A$3:$B$615,2,FALSE)</f>
        <v>Transfer To/From Account Number missing/invalid</v>
      </c>
    </row>
    <row r="55" spans="1:10" s="4" customFormat="1" ht="12">
      <c r="A55" s="4" t="s">
        <v>1193</v>
      </c>
      <c r="B55" s="2">
        <f t="shared" si="1"/>
        <v>468</v>
      </c>
      <c r="C55" s="2">
        <f t="shared" si="0"/>
        <v>473</v>
      </c>
      <c r="D55" s="2">
        <v>6</v>
      </c>
      <c r="E55" s="2" t="s">
        <v>374</v>
      </c>
      <c r="F55" s="2" t="s">
        <v>385</v>
      </c>
      <c r="G55" s="2">
        <v>999.99900000000002</v>
      </c>
      <c r="H55" s="2"/>
      <c r="I55" s="12">
        <v>377</v>
      </c>
      <c r="J55" s="2" t="str">
        <f>VLOOKUP(I55,'NSCC Reject Reason Codes'!$A$3:$B$615,2,FALSE)</f>
        <v xml:space="preserve">Upfront Commission Percentage missing/invalid  </v>
      </c>
    </row>
    <row r="56" spans="1:10" s="4" customFormat="1" ht="12">
      <c r="A56" s="2" t="s">
        <v>775</v>
      </c>
      <c r="B56" s="2">
        <f t="shared" si="1"/>
        <v>474</v>
      </c>
      <c r="C56" s="2">
        <f t="shared" si="0"/>
        <v>481</v>
      </c>
      <c r="D56" s="2">
        <v>8</v>
      </c>
      <c r="E56" s="2" t="s">
        <v>374</v>
      </c>
      <c r="F56" s="2" t="s">
        <v>385</v>
      </c>
      <c r="G56" s="2" t="s">
        <v>450</v>
      </c>
      <c r="H56" s="2"/>
      <c r="I56" s="12">
        <v>177</v>
      </c>
      <c r="J56" s="2" t="str">
        <f>VLOOKUP(I56,'NSCC Reject Reason Codes'!$A$3:$B$615,2,FALSE)</f>
        <v>Reinvest Date missing/invalid</v>
      </c>
    </row>
    <row r="57" spans="1:10" s="4" customFormat="1" ht="24">
      <c r="A57" s="2" t="s">
        <v>1078</v>
      </c>
      <c r="B57" s="2">
        <f t="shared" si="1"/>
        <v>482</v>
      </c>
      <c r="C57" s="2">
        <f t="shared" si="0"/>
        <v>641</v>
      </c>
      <c r="D57" s="2">
        <v>160</v>
      </c>
      <c r="E57" s="2" t="s">
        <v>376</v>
      </c>
      <c r="F57" s="2" t="s">
        <v>385</v>
      </c>
      <c r="G57" s="2" t="s">
        <v>956</v>
      </c>
      <c r="H57" s="2" t="s">
        <v>1079</v>
      </c>
      <c r="I57" s="12">
        <v>451</v>
      </c>
      <c r="J57" s="2" t="str">
        <f>VLOOKUP(I57,'NSCC Reject Reason Codes'!$A$3:$B$615,2,FALSE)</f>
        <v>Account Registration Name - Extended Invalid</v>
      </c>
    </row>
    <row r="58" spans="1:10" s="4" customFormat="1" ht="24">
      <c r="A58" s="2" t="s">
        <v>1080</v>
      </c>
      <c r="B58" s="2">
        <f t="shared" si="1"/>
        <v>642</v>
      </c>
      <c r="C58" s="2">
        <f t="shared" si="0"/>
        <v>681</v>
      </c>
      <c r="D58" s="2">
        <v>40</v>
      </c>
      <c r="E58" s="2" t="s">
        <v>376</v>
      </c>
      <c r="F58" s="2" t="s">
        <v>385</v>
      </c>
      <c r="G58" s="2" t="s">
        <v>956</v>
      </c>
      <c r="H58" s="2" t="s">
        <v>1050</v>
      </c>
      <c r="I58" s="12">
        <v>452</v>
      </c>
      <c r="J58" s="2" t="str">
        <f>VLOOKUP(I58,'NSCC Reject Reason Codes'!$A$3:$B$615,2,FALSE)</f>
        <v>Custodian Name - Extended Invalid</v>
      </c>
    </row>
    <row r="59" spans="1:10" s="4" customFormat="1" ht="36">
      <c r="A59" s="2" t="s">
        <v>981</v>
      </c>
      <c r="B59" s="2">
        <f t="shared" si="1"/>
        <v>682</v>
      </c>
      <c r="C59" s="2">
        <f t="shared" si="0"/>
        <v>682</v>
      </c>
      <c r="D59" s="2">
        <v>1</v>
      </c>
      <c r="E59" s="2" t="s">
        <v>376</v>
      </c>
      <c r="F59" s="2" t="s">
        <v>385</v>
      </c>
      <c r="G59" s="2" t="s">
        <v>982</v>
      </c>
      <c r="H59" s="11" t="s">
        <v>983</v>
      </c>
      <c r="I59" s="12">
        <v>82</v>
      </c>
      <c r="J59" s="2" t="str">
        <f>VLOOKUP(I59,'NSCC Reject Reason Codes'!$A$3:$B$615,2,FALSE)</f>
        <v xml:space="preserve">SSN/TIN/EIN Indicator invalid </v>
      </c>
    </row>
    <row r="60" spans="1:10" s="4" customFormat="1" ht="12">
      <c r="A60" s="2" t="s">
        <v>984</v>
      </c>
      <c r="B60" s="2">
        <f t="shared" si="1"/>
        <v>683</v>
      </c>
      <c r="C60" s="2">
        <f t="shared" si="0"/>
        <v>691</v>
      </c>
      <c r="D60" s="2">
        <v>9</v>
      </c>
      <c r="E60" s="2" t="s">
        <v>374</v>
      </c>
      <c r="F60" s="2" t="s">
        <v>385</v>
      </c>
      <c r="G60" s="52" t="s">
        <v>972</v>
      </c>
      <c r="H60" s="121" t="s">
        <v>1104</v>
      </c>
      <c r="I60" s="12">
        <v>83</v>
      </c>
      <c r="J60" s="2" t="str">
        <f>VLOOKUP(I60,'NSCC Reject Reason Codes'!$A$3:$B$615,2,FALSE)</f>
        <v>SSN/TIN/EIN Number invalid</v>
      </c>
    </row>
    <row r="61" spans="1:10" s="4" customFormat="1" ht="36">
      <c r="A61" s="2" t="s">
        <v>1194</v>
      </c>
      <c r="B61" s="2">
        <f t="shared" si="1"/>
        <v>692</v>
      </c>
      <c r="C61" s="2">
        <f t="shared" si="0"/>
        <v>692</v>
      </c>
      <c r="D61" s="2">
        <v>1</v>
      </c>
      <c r="E61" s="2" t="s">
        <v>376</v>
      </c>
      <c r="F61" s="2" t="s">
        <v>385</v>
      </c>
      <c r="G61" s="2" t="s">
        <v>1195</v>
      </c>
      <c r="H61" s="2"/>
      <c r="I61" s="12">
        <v>511</v>
      </c>
      <c r="J61" s="2" t="str">
        <f>VLOOKUP(I61,'NSCC Reject Reason Codes'!$A$3:$B$615,2,FALSE)</f>
        <v>Adjustment  Indicator invalid</v>
      </c>
    </row>
    <row r="62" spans="1:10" s="4" customFormat="1" ht="171" customHeight="1">
      <c r="A62" s="2" t="s">
        <v>866</v>
      </c>
      <c r="B62" s="2">
        <f>$C61+1</f>
        <v>693</v>
      </c>
      <c r="C62" s="2">
        <f>$B62+$D62-1</f>
        <v>708</v>
      </c>
      <c r="D62" s="2">
        <v>16</v>
      </c>
      <c r="E62" s="2" t="s">
        <v>376</v>
      </c>
      <c r="F62" s="2" t="s">
        <v>458</v>
      </c>
      <c r="G62" s="2" t="s">
        <v>1081</v>
      </c>
      <c r="H62" s="11" t="s">
        <v>1196</v>
      </c>
      <c r="I62" s="10">
        <v>508</v>
      </c>
      <c r="J62" s="2" t="str">
        <f>VLOOKUP(I62,'NSCC Reject Reason Codes'!$A$3:$B$615,2,FALSE)</f>
        <v>Series NSCC Security Issue Number missing/invalid</v>
      </c>
    </row>
    <row r="63" spans="1:10" s="4" customFormat="1" ht="24">
      <c r="A63" s="2" t="s">
        <v>767</v>
      </c>
      <c r="B63" s="2">
        <f>$C62+1</f>
        <v>709</v>
      </c>
      <c r="C63" s="2">
        <f>$B63+$D63-1</f>
        <v>716</v>
      </c>
      <c r="D63" s="2">
        <v>8</v>
      </c>
      <c r="E63" s="2" t="s">
        <v>374</v>
      </c>
      <c r="F63" s="2" t="s">
        <v>385</v>
      </c>
      <c r="G63" s="2" t="s">
        <v>450</v>
      </c>
      <c r="H63" s="2" t="s">
        <v>770</v>
      </c>
      <c r="I63" s="10">
        <v>175</v>
      </c>
      <c r="J63" s="2" t="str">
        <f>VLOOKUP(I63,'NSCC Reject Reason Codes'!$A$3:$B$615,2,FALSE)</f>
        <v>Record Date missing/invalid</v>
      </c>
    </row>
    <row r="64" spans="1:10" s="4" customFormat="1" ht="36">
      <c r="A64" s="2" t="s">
        <v>1197</v>
      </c>
      <c r="B64" s="2">
        <f>+$C63+1</f>
        <v>717</v>
      </c>
      <c r="C64" s="2">
        <f>+$B64+$D64-1</f>
        <v>724</v>
      </c>
      <c r="D64" s="2">
        <v>8</v>
      </c>
      <c r="E64" s="2" t="s">
        <v>374</v>
      </c>
      <c r="F64" s="2" t="s">
        <v>385</v>
      </c>
      <c r="G64" s="2" t="s">
        <v>1198</v>
      </c>
      <c r="H64" s="2" t="s">
        <v>1199</v>
      </c>
      <c r="I64" s="10">
        <v>554</v>
      </c>
      <c r="J64" s="2" t="str">
        <f>VLOOKUP(I64,'NSCC Reject Reason Codes'!$A$3:$B$615,2,FALSE)</f>
        <v>FATCA Withholding Rate Invalid</v>
      </c>
    </row>
    <row r="65" spans="1:10" s="4" customFormat="1" ht="24">
      <c r="A65" s="2" t="s">
        <v>1200</v>
      </c>
      <c r="B65" s="2">
        <f>+$C64+1</f>
        <v>725</v>
      </c>
      <c r="C65" s="2">
        <f>+$B65+$D65-1</f>
        <v>740</v>
      </c>
      <c r="D65" s="2">
        <v>16</v>
      </c>
      <c r="E65" s="2" t="s">
        <v>374</v>
      </c>
      <c r="F65" s="2" t="s">
        <v>385</v>
      </c>
      <c r="G65" s="19" t="s">
        <v>465</v>
      </c>
      <c r="H65" s="2" t="s">
        <v>1201</v>
      </c>
      <c r="I65" s="10">
        <v>140</v>
      </c>
      <c r="J65" s="2" t="str">
        <f>VLOOKUP(I65,'NSCC Reject Reason Codes'!$A$3:$B$615,2,FALSE)</f>
        <v>Total Distribution Amount invalid</v>
      </c>
    </row>
    <row r="66" spans="1:10" s="4" customFormat="1" ht="60">
      <c r="A66" s="2" t="s">
        <v>1202</v>
      </c>
      <c r="B66" s="2">
        <f>+$C65+1</f>
        <v>741</v>
      </c>
      <c r="C66" s="2">
        <f>+$B66+$D66-1</f>
        <v>748</v>
      </c>
      <c r="D66" s="2">
        <v>8</v>
      </c>
      <c r="E66" s="2" t="s">
        <v>374</v>
      </c>
      <c r="F66" s="2" t="s">
        <v>458</v>
      </c>
      <c r="G66" s="2" t="s">
        <v>1203</v>
      </c>
      <c r="H66" s="2"/>
      <c r="I66" s="10">
        <v>427</v>
      </c>
      <c r="J66" s="2" t="str">
        <f>VLOOKUP(I66,'NSCC Reject Reason Codes'!$A$3:$B$615,2,FALSE)</f>
        <v>Effective Date – (Calendar Date) missing/invalid</v>
      </c>
    </row>
    <row r="67" spans="1:10" s="4" customFormat="1" ht="24">
      <c r="A67" s="102" t="s">
        <v>1083</v>
      </c>
      <c r="B67" s="102">
        <f t="shared" ref="B67:B84" si="4">$C66+1</f>
        <v>749</v>
      </c>
      <c r="C67" s="102">
        <f t="shared" ref="C67:C84" si="5">$B67+$D67-1</f>
        <v>757</v>
      </c>
      <c r="D67" s="102">
        <v>9</v>
      </c>
      <c r="E67" s="102" t="s">
        <v>376</v>
      </c>
      <c r="F67" s="102" t="s">
        <v>385</v>
      </c>
      <c r="G67" s="102" t="s">
        <v>398</v>
      </c>
      <c r="H67" s="102" t="s">
        <v>1204</v>
      </c>
      <c r="I67" s="101">
        <v>32</v>
      </c>
      <c r="J67" s="2" t="str">
        <f>VLOOKUP(I67,'NSCC Reject Reason Codes'!$A$3:$B$615,2,FALSE)</f>
        <v>Account Representative/Advisor Number missing/invalid</v>
      </c>
    </row>
    <row r="68" spans="1:10" s="4" customFormat="1" ht="24">
      <c r="A68" s="102" t="s">
        <v>1085</v>
      </c>
      <c r="B68" s="102">
        <f t="shared" si="4"/>
        <v>758</v>
      </c>
      <c r="C68" s="102">
        <f t="shared" si="5"/>
        <v>772</v>
      </c>
      <c r="D68" s="102">
        <v>15</v>
      </c>
      <c r="E68" s="102" t="s">
        <v>376</v>
      </c>
      <c r="F68" s="102" t="s">
        <v>385</v>
      </c>
      <c r="G68" s="102" t="s">
        <v>398</v>
      </c>
      <c r="H68" s="102" t="s">
        <v>1086</v>
      </c>
      <c r="I68" s="101">
        <v>245</v>
      </c>
      <c r="J68" s="2" t="str">
        <f>VLOOKUP(I68,'NSCC Reject Reason Codes'!$A$3:$B$615,2,FALSE)</f>
        <v xml:space="preserve">Account Representative/Advisor Name missing/invalid  </v>
      </c>
    </row>
    <row r="69" spans="1:10" s="4" customFormat="1" ht="12">
      <c r="A69" s="102" t="s">
        <v>1087</v>
      </c>
      <c r="B69" s="102">
        <f t="shared" si="4"/>
        <v>773</v>
      </c>
      <c r="C69" s="102">
        <f t="shared" si="5"/>
        <v>781</v>
      </c>
      <c r="D69" s="102">
        <v>9</v>
      </c>
      <c r="E69" s="102" t="s">
        <v>376</v>
      </c>
      <c r="F69" s="102" t="s">
        <v>385</v>
      </c>
      <c r="G69" s="102" t="s">
        <v>398</v>
      </c>
      <c r="H69" s="102" t="s">
        <v>1088</v>
      </c>
      <c r="I69" s="101">
        <v>33</v>
      </c>
      <c r="J69" s="2" t="str">
        <f>VLOOKUP(I69,'NSCC Reject Reason Codes'!$A$3:$B$615,2,FALSE)</f>
        <v>Branch Identification Number missing/invalid</v>
      </c>
    </row>
    <row r="70" spans="1:10" s="4" customFormat="1" ht="143.25" customHeight="1">
      <c r="A70" s="102" t="s">
        <v>1205</v>
      </c>
      <c r="B70" s="102">
        <f t="shared" si="4"/>
        <v>782</v>
      </c>
      <c r="C70" s="102">
        <f t="shared" si="5"/>
        <v>782</v>
      </c>
      <c r="D70" s="102">
        <v>1</v>
      </c>
      <c r="E70" s="102" t="s">
        <v>376</v>
      </c>
      <c r="F70" s="102" t="s">
        <v>458</v>
      </c>
      <c r="G70" s="102" t="s">
        <v>1206</v>
      </c>
      <c r="H70" s="102" t="s">
        <v>1207</v>
      </c>
      <c r="I70" s="101">
        <v>582</v>
      </c>
      <c r="J70" s="2" t="str">
        <f>VLOOKUP(I70,'NSCC Reject Reason Codes'!$A$3:$B$615,2,FALSE)</f>
        <v>Direct Purchase/Capital Call Type missing/invalid</v>
      </c>
    </row>
    <row r="71" spans="1:10" s="4" customFormat="1" ht="12">
      <c r="A71" s="102" t="s">
        <v>1002</v>
      </c>
      <c r="B71" s="102">
        <f t="shared" si="4"/>
        <v>783</v>
      </c>
      <c r="C71" s="102">
        <f t="shared" si="5"/>
        <v>790</v>
      </c>
      <c r="D71" s="102">
        <v>8</v>
      </c>
      <c r="E71" s="102" t="s">
        <v>374</v>
      </c>
      <c r="F71" s="102" t="s">
        <v>385</v>
      </c>
      <c r="G71" s="102" t="s">
        <v>450</v>
      </c>
      <c r="H71" s="102" t="s">
        <v>1003</v>
      </c>
      <c r="I71" s="101">
        <v>581</v>
      </c>
      <c r="J71" s="2" t="str">
        <f>VLOOKUP(I71,'NSCC Reject Reason Codes'!$A$3:$B$615,2,FALSE)</f>
        <v>Account Open Date Invalid</v>
      </c>
    </row>
    <row r="72" spans="1:10" s="4" customFormat="1" ht="12">
      <c r="A72" s="102" t="s">
        <v>1004</v>
      </c>
      <c r="B72" s="102">
        <f t="shared" si="4"/>
        <v>791</v>
      </c>
      <c r="C72" s="102">
        <f t="shared" si="5"/>
        <v>792</v>
      </c>
      <c r="D72" s="102">
        <v>2</v>
      </c>
      <c r="E72" s="102" t="s">
        <v>376</v>
      </c>
      <c r="F72" s="103" t="s">
        <v>385</v>
      </c>
      <c r="G72" s="103" t="s">
        <v>1005</v>
      </c>
      <c r="H72" s="103" t="s">
        <v>1006</v>
      </c>
      <c r="I72" s="101">
        <v>28</v>
      </c>
      <c r="J72" s="2" t="str">
        <f>VLOOKUP(I72,'NSCC Reject Reason Codes'!$A$3:$B$615,2,FALSE)</f>
        <v>Account Type missing/invalid</v>
      </c>
    </row>
    <row r="73" spans="1:10" s="4" customFormat="1" ht="60">
      <c r="A73" s="102" t="s">
        <v>886</v>
      </c>
      <c r="B73" s="102">
        <f t="shared" si="4"/>
        <v>793</v>
      </c>
      <c r="C73" s="102">
        <f t="shared" si="5"/>
        <v>797</v>
      </c>
      <c r="D73" s="102">
        <v>5</v>
      </c>
      <c r="E73" s="102" t="s">
        <v>376</v>
      </c>
      <c r="F73" s="102" t="s">
        <v>458</v>
      </c>
      <c r="G73" s="102" t="s">
        <v>1208</v>
      </c>
      <c r="H73" s="102" t="s">
        <v>888</v>
      </c>
      <c r="I73" s="101">
        <v>580</v>
      </c>
      <c r="J73" s="2" t="str">
        <f>VLOOKUP(I73,'NSCC Reject Reason Codes'!$A$3:$B$615,2,FALSE)</f>
        <v>Split/Reverse Split Ratio missing/invalid</v>
      </c>
    </row>
    <row r="74" spans="1:10" s="4" customFormat="1" ht="96">
      <c r="A74" s="102" t="s">
        <v>1209</v>
      </c>
      <c r="B74" s="102">
        <f t="shared" si="4"/>
        <v>798</v>
      </c>
      <c r="C74" s="102">
        <f t="shared" si="5"/>
        <v>798</v>
      </c>
      <c r="D74" s="102">
        <v>1</v>
      </c>
      <c r="E74" s="102" t="s">
        <v>376</v>
      </c>
      <c r="F74" s="102" t="s">
        <v>458</v>
      </c>
      <c r="G74" s="102" t="s">
        <v>1210</v>
      </c>
      <c r="H74" s="102" t="s">
        <v>1211</v>
      </c>
      <c r="I74" s="101">
        <v>583</v>
      </c>
      <c r="J74" s="2" t="str">
        <f>VLOOKUP(I74,'NSCC Reject Reason Codes'!$A$3:$B$615,2,FALSE)</f>
        <v>Taxable Indicator missing/invalid</v>
      </c>
    </row>
    <row r="75" spans="1:10" s="4" customFormat="1" ht="24">
      <c r="A75" s="2" t="s">
        <v>1037</v>
      </c>
      <c r="B75" s="102">
        <f t="shared" si="4"/>
        <v>799</v>
      </c>
      <c r="C75" s="102">
        <f t="shared" si="5"/>
        <v>806</v>
      </c>
      <c r="D75" s="2">
        <v>8</v>
      </c>
      <c r="E75" s="2" t="s">
        <v>374</v>
      </c>
      <c r="F75" s="2" t="s">
        <v>375</v>
      </c>
      <c r="G75" s="4" t="s">
        <v>450</v>
      </c>
      <c r="H75" s="2" t="s">
        <v>1212</v>
      </c>
      <c r="I75" s="12">
        <v>131</v>
      </c>
      <c r="J75" s="2" t="str">
        <f>VLOOKUP(I75,'NSCC Reject Reason Codes'!$A$3:$B$615,2,FALSE)</f>
        <v>Closing Balance Date missing/invalid</v>
      </c>
    </row>
    <row r="76" spans="1:10" s="4" customFormat="1" ht="60">
      <c r="A76" s="2" t="s">
        <v>1031</v>
      </c>
      <c r="B76" s="102">
        <f t="shared" si="4"/>
        <v>807</v>
      </c>
      <c r="C76" s="102">
        <f t="shared" si="5"/>
        <v>822</v>
      </c>
      <c r="D76" s="2">
        <v>16</v>
      </c>
      <c r="E76" s="2" t="s">
        <v>374</v>
      </c>
      <c r="F76" s="2" t="s">
        <v>458</v>
      </c>
      <c r="G76" s="177" t="s">
        <v>1214</v>
      </c>
      <c r="H76" s="2" t="s">
        <v>1215</v>
      </c>
      <c r="I76" s="12">
        <v>129</v>
      </c>
      <c r="J76" s="2" t="str">
        <f>VLOOKUP(I76,'NSCC Reject Reason Codes'!$A$3:$B$615,2,FALSE)</f>
        <v>Closing Money Value missing/invalid</v>
      </c>
    </row>
    <row r="77" spans="1:10" s="4" customFormat="1" ht="60">
      <c r="A77" s="2" t="s">
        <v>1034</v>
      </c>
      <c r="B77" s="102">
        <f>$C76+1</f>
        <v>823</v>
      </c>
      <c r="C77" s="102">
        <f t="shared" si="5"/>
        <v>836</v>
      </c>
      <c r="D77" s="2">
        <v>14</v>
      </c>
      <c r="E77" s="2" t="s">
        <v>374</v>
      </c>
      <c r="F77" s="2" t="s">
        <v>458</v>
      </c>
      <c r="G77" s="54" t="s">
        <v>1216</v>
      </c>
      <c r="H77" s="2" t="s">
        <v>1217</v>
      </c>
      <c r="I77" s="12">
        <v>130</v>
      </c>
      <c r="J77" s="2" t="str">
        <f>VLOOKUP(I77,'NSCC Reject Reason Codes'!$A$3:$B$615,2,FALSE)</f>
        <v>Closing Share Balance missing/invalid</v>
      </c>
    </row>
    <row r="78" spans="1:10" s="4" customFormat="1" ht="100.5" customHeight="1">
      <c r="A78" s="2" t="s">
        <v>974</v>
      </c>
      <c r="B78" s="2">
        <f>$C77+1</f>
        <v>837</v>
      </c>
      <c r="C78" s="2">
        <f>$B78+$D78-1</f>
        <v>852</v>
      </c>
      <c r="D78" s="2">
        <v>16</v>
      </c>
      <c r="E78" s="2" t="s">
        <v>374</v>
      </c>
      <c r="F78" s="2" t="s">
        <v>458</v>
      </c>
      <c r="G78" s="6" t="s">
        <v>3196</v>
      </c>
      <c r="H78" s="2" t="s">
        <v>806</v>
      </c>
      <c r="I78" s="12">
        <v>378</v>
      </c>
      <c r="J78" s="2" t="str">
        <f>VLOOKUP(I78,'NSCC Reject Reason Codes'!$A$3:$B$615,2,FALSE)</f>
        <v xml:space="preserve">Total Commitment  Amount missing/invalid  </v>
      </c>
    </row>
    <row r="79" spans="1:10" s="4" customFormat="1" ht="115.5" customHeight="1">
      <c r="A79" s="2" t="s">
        <v>976</v>
      </c>
      <c r="B79" s="2">
        <f>$C78+1</f>
        <v>853</v>
      </c>
      <c r="C79" s="2">
        <f t="shared" si="5"/>
        <v>868</v>
      </c>
      <c r="D79" s="2">
        <v>16</v>
      </c>
      <c r="E79" s="2" t="s">
        <v>374</v>
      </c>
      <c r="F79" s="2" t="s">
        <v>458</v>
      </c>
      <c r="G79" s="6" t="s">
        <v>3197</v>
      </c>
      <c r="H79" s="175" t="s">
        <v>978</v>
      </c>
      <c r="I79" s="12">
        <v>408</v>
      </c>
      <c r="J79" s="2" t="str">
        <f>VLOOKUP(I79,'NSCC Reject Reason Codes'!$A$3:$B$615,2,FALSE)</f>
        <v xml:space="preserve">Fulfilled Commitment Amount missing/invalid  </v>
      </c>
    </row>
    <row r="80" spans="1:10" s="4" customFormat="1" ht="116.25" customHeight="1">
      <c r="A80" s="2" t="s">
        <v>979</v>
      </c>
      <c r="B80" s="2">
        <f t="shared" si="4"/>
        <v>869</v>
      </c>
      <c r="C80" s="2">
        <f t="shared" si="5"/>
        <v>884</v>
      </c>
      <c r="D80" s="2">
        <v>16</v>
      </c>
      <c r="E80" s="2" t="s">
        <v>374</v>
      </c>
      <c r="F80" s="2" t="s">
        <v>458</v>
      </c>
      <c r="G80" s="6" t="s">
        <v>3198</v>
      </c>
      <c r="H80" s="2" t="s">
        <v>980</v>
      </c>
      <c r="I80" s="12">
        <v>409</v>
      </c>
      <c r="J80" s="2" t="str">
        <f>VLOOKUP(I80,'NSCC Reject Reason Codes'!$A$3:$B$615,2,FALSE)</f>
        <v xml:space="preserve">Remaining Commitment Amount missing/invalid  </v>
      </c>
    </row>
    <row r="81" spans="1:10" s="4" customFormat="1" ht="36">
      <c r="A81" s="2" t="s">
        <v>1218</v>
      </c>
      <c r="B81" s="2">
        <f t="shared" si="4"/>
        <v>885</v>
      </c>
      <c r="C81" s="2">
        <f t="shared" si="5"/>
        <v>900</v>
      </c>
      <c r="D81" s="2">
        <v>16</v>
      </c>
      <c r="E81" s="2" t="s">
        <v>374</v>
      </c>
      <c r="F81" s="2" t="s">
        <v>385</v>
      </c>
      <c r="G81" s="6" t="s">
        <v>465</v>
      </c>
      <c r="H81" s="2" t="s">
        <v>1219</v>
      </c>
      <c r="I81" s="12">
        <v>469</v>
      </c>
      <c r="J81" s="2" t="str">
        <f>VLOOKUP(I81,'NSCC Reject Reason Codes'!$A$3:$B$615,2,FALSE)</f>
        <v>Fund Assessed Fee Amount invalid</v>
      </c>
    </row>
    <row r="82" spans="1:10" s="4" customFormat="1" ht="72">
      <c r="A82" s="2" t="s">
        <v>1105</v>
      </c>
      <c r="B82" s="2">
        <f t="shared" si="4"/>
        <v>901</v>
      </c>
      <c r="C82" s="2">
        <f t="shared" si="5"/>
        <v>916</v>
      </c>
      <c r="D82" s="2">
        <v>16</v>
      </c>
      <c r="E82" s="2" t="s">
        <v>374</v>
      </c>
      <c r="F82" s="2" t="s">
        <v>458</v>
      </c>
      <c r="G82" s="6" t="s">
        <v>1106</v>
      </c>
      <c r="H82" s="2" t="s">
        <v>1107</v>
      </c>
      <c r="I82" s="61">
        <v>470</v>
      </c>
      <c r="J82" s="2" t="str">
        <f>VLOOKUP(I82,'NSCC Reject Reason Codes'!$A$3:$B$615,2,FALSE)</f>
        <v>Call Event Beginning Remaining Commitment Amount missing/invalid</v>
      </c>
    </row>
    <row r="83" spans="1:10" s="4" customFormat="1" ht="72">
      <c r="A83" s="2" t="s">
        <v>1108</v>
      </c>
      <c r="B83" s="2">
        <f t="shared" si="4"/>
        <v>917</v>
      </c>
      <c r="C83" s="2">
        <f t="shared" si="5"/>
        <v>932</v>
      </c>
      <c r="D83" s="2">
        <v>16</v>
      </c>
      <c r="E83" s="2" t="s">
        <v>374</v>
      </c>
      <c r="F83" s="2" t="s">
        <v>458</v>
      </c>
      <c r="G83" s="6" t="s">
        <v>1106</v>
      </c>
      <c r="H83" s="2" t="s">
        <v>1107</v>
      </c>
      <c r="I83" s="61">
        <v>471</v>
      </c>
      <c r="J83" s="2" t="str">
        <f>VLOOKUP(I83,'NSCC Reject Reason Codes'!$A$3:$B$615,2,FALSE)</f>
        <v>Call Event - Ending Remaining Commitment Amount missing/invalid</v>
      </c>
    </row>
    <row r="84" spans="1:10" ht="105.75" customHeight="1">
      <c r="A84" s="2" t="s">
        <v>1089</v>
      </c>
      <c r="B84" s="2">
        <f t="shared" si="4"/>
        <v>933</v>
      </c>
      <c r="C84" s="2">
        <f t="shared" si="5"/>
        <v>933</v>
      </c>
      <c r="D84" s="2">
        <v>1</v>
      </c>
      <c r="E84" s="2" t="s">
        <v>376</v>
      </c>
      <c r="F84" s="2" t="s">
        <v>385</v>
      </c>
      <c r="G84" s="2" t="s">
        <v>1090</v>
      </c>
      <c r="H84" s="2" t="s">
        <v>1091</v>
      </c>
      <c r="I84" s="44">
        <v>105</v>
      </c>
      <c r="J84" s="2" t="str">
        <f>VLOOKUP(I84,'NSCC Reject Reason Codes'!$A$3:$B$615,2,FALSE)</f>
        <v>Dividend Option missing/invalid</v>
      </c>
    </row>
  </sheetData>
  <autoFilter ref="A2:J84" xr:uid="{00000000-0009-0000-0000-000007000000}"/>
  <customSheetViews>
    <customSheetView guid="{EE821439-75E3-4A63-A3B6-BCBD88C611ED}" showPageBreaks="1" fitToPage="1" printArea="1">
      <pane xSplit="1" ySplit="2" topLeftCell="E3" activePane="bottomRight" state="frozenSplit"/>
      <selection pane="bottomRight"/>
      <pageMargins left="0" right="0" top="0" bottom="0" header="0" footer="0"/>
      <printOptions horizontalCentered="1" gridLines="1"/>
      <pageSetup paperSize="5" scale="89" fitToHeight="0" orientation="landscape" r:id="rId1"/>
      <headerFooter alignWithMargins="0">
        <oddHeader>&amp;C&amp;A</oddHeader>
        <oddFooter>&amp;L&amp;A&amp;C&amp;P</oddFooter>
      </headerFooter>
    </customSheetView>
    <customSheetView guid="{D7F7BEE5-BE09-43B7-BD73-E69A29CFAB86}" fitToPage="1">
      <pane xSplit="1" ySplit="1" topLeftCell="B50" activePane="bottomRight" state="frozenSplit"/>
      <selection pane="bottomRight" activeCell="A50" sqref="A50"/>
      <pageMargins left="0" right="0" top="0" bottom="0" header="0" footer="0"/>
      <printOptions horizontalCentered="1" gridLines="1"/>
      <pageSetup paperSize="5" scale="89" fitToHeight="0" orientation="landscape" r:id="rId2"/>
      <headerFooter alignWithMargins="0">
        <oddHeader>&amp;C&amp;A</oddHeader>
        <oddFooter>&amp;L&amp;A&amp;C&amp;P</oddFooter>
      </headerFooter>
    </customSheetView>
    <customSheetView guid="{02149C7A-8138-4D93-95DB-BA5C87F38634}" showPageBreaks="1" fitToPage="1" printArea="1">
      <pane xSplit="1" ySplit="2" topLeftCell="B3" activePane="bottomRight" state="frozenSplit"/>
      <selection pane="bottomRight" activeCell="I13" sqref="I13"/>
      <pageMargins left="0" right="0" top="0" bottom="0" header="0" footer="0"/>
      <printOptions horizontalCentered="1" gridLines="1"/>
      <pageSetup paperSize="5" scale="89" fitToHeight="0" orientation="landscape" r:id="rId3"/>
      <headerFooter alignWithMargins="0">
        <oddHeader>&amp;C&amp;A</oddHeader>
        <oddFooter>&amp;L&amp;A&amp;C&amp;P</oddFooter>
      </headerFooter>
    </customSheetView>
  </customSheetViews>
  <phoneticPr fontId="1" type="noConversion"/>
  <hyperlinks>
    <hyperlink ref="B1" location="'Table of Contents'!A1" display="T.O.C" xr:uid="{00000000-0004-0000-0700-000000000000}"/>
    <hyperlink ref="G22" location="'Activity Transaction Types'!A1" display="See tab 'Activity Transaction Types' for list." xr:uid="{1690A5AC-0FD1-48EF-8146-CCB8DB69ED8D}"/>
  </hyperlinks>
  <printOptions horizontalCentered="1" gridLines="1"/>
  <pageMargins left="0.25" right="0.25" top="0.25" bottom="0.25" header="0.3" footer="0.3"/>
  <pageSetup scale="70" fitToHeight="0" orientation="landscape" r:id="rId4"/>
  <headerFooter alignWithMargins="0">
    <oddHeader>&amp;C&amp;A</oddHeader>
    <oddFooter>&amp;C&amp;P&amp;L&amp;"Arial"&amp;10&amp;K000000&amp;A_x000D_&amp;1#&amp;"Arial"&amp;10&amp;K737373DTCC Public (White)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6473ff28-7276-420d-9774-f00eb013d503">
      <UserInfo>
        <DisplayName>Guntaka, Raja S.</DisplayName>
        <AccountId>14</AccountId>
        <AccountType/>
      </UserInfo>
      <UserInfo>
        <DisplayName>Eslinger, Gina M.</DisplayName>
        <AccountId>10</AccountId>
        <AccountType/>
      </UserInfo>
      <UserInfo>
        <DisplayName>Arivarasan, Dineshkumar</DisplayName>
        <AccountId>29</AccountId>
        <AccountType/>
      </UserInfo>
      <UserInfo>
        <DisplayName>Sreeraman, Krishnan (Contingent Worker)</DisplayName>
        <AccountId>12</AccountId>
        <AccountType/>
      </UserInfo>
      <UserInfo>
        <DisplayName>Narayanaswami, Parthasarathi</DisplayName>
        <AccountId>31</AccountId>
        <AccountType/>
      </UserInfo>
      <UserInfo>
        <DisplayName>Sambridhi, Kc (Contingent Worker)</DisplayName>
        <AccountId>35</AccountId>
        <AccountType/>
      </UserInfo>
      <UserInfo>
        <DisplayName>Saravanan, Sharan (Contingent Worker)</DisplayName>
        <AccountId>18</AccountId>
        <AccountType/>
      </UserInfo>
      <UserInfo>
        <DisplayName>Musielak, Victor A.</DisplayName>
        <AccountId>13</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7D6C98338551B4CB44EFB7712C99ACF" ma:contentTypeVersion="8" ma:contentTypeDescription="Create a new document." ma:contentTypeScope="" ma:versionID="4e4f7e20c35a9cc076506f2bd42b8f63">
  <xsd:schema xmlns:xsd="http://www.w3.org/2001/XMLSchema" xmlns:xs="http://www.w3.org/2001/XMLSchema" xmlns:p="http://schemas.microsoft.com/office/2006/metadata/properties" xmlns:ns2="5b061d53-eb1f-4c93-92a1-dbb2069886b0" xmlns:ns3="6473ff28-7276-420d-9774-f00eb013d503" targetNamespace="http://schemas.microsoft.com/office/2006/metadata/properties" ma:root="true" ma:fieldsID="9630b86604326e6f1f53a586e411e240" ns2:_="" ns3:_="">
    <xsd:import namespace="5b061d53-eb1f-4c93-92a1-dbb2069886b0"/>
    <xsd:import namespace="6473ff28-7276-420d-9774-f00eb013d50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061d53-eb1f-4c93-92a1-dbb2069886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473ff28-7276-420d-9774-f00eb013d50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6820D1-6DEA-4EE7-B66D-AD93D698F999}">
  <ds:schemaRefs>
    <ds:schemaRef ds:uri="http://schemas.microsoft.com/office/2006/documentManagement/types"/>
    <ds:schemaRef ds:uri="http://schemas.microsoft.com/office/infopath/2007/PartnerControls"/>
    <ds:schemaRef ds:uri="6473ff28-7276-420d-9774-f00eb013d503"/>
    <ds:schemaRef ds:uri="http://purl.org/dc/elements/1.1/"/>
    <ds:schemaRef ds:uri="http://schemas.microsoft.com/office/2006/metadata/properties"/>
    <ds:schemaRef ds:uri="5b061d53-eb1f-4c93-92a1-dbb2069886b0"/>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692EED62-F7AB-4E5A-9133-6B05FDD76EE5}">
  <ds:schemaRefs>
    <ds:schemaRef ds:uri="http://schemas.microsoft.com/sharepoint/v3/contenttype/forms"/>
  </ds:schemaRefs>
</ds:datastoreItem>
</file>

<file path=customXml/itemProps3.xml><?xml version="1.0" encoding="utf-8"?>
<ds:datastoreItem xmlns:ds="http://schemas.openxmlformats.org/officeDocument/2006/customXml" ds:itemID="{63BB2C47-BA3F-4BCB-A7D2-6A3B19B68C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061d53-eb1f-4c93-92a1-dbb2069886b0"/>
    <ds:schemaRef ds:uri="6473ff28-7276-420d-9774-f00eb013d5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45</vt:i4>
      </vt:variant>
      <vt:variant>
        <vt:lpstr>Named Ranges</vt:lpstr>
      </vt:variant>
      <vt:variant>
        <vt:i4>52</vt:i4>
      </vt:variant>
    </vt:vector>
  </HeadingPairs>
  <TitlesOfParts>
    <vt:vector size="97" baseType="lpstr">
      <vt:lpstr>Table of Contents</vt:lpstr>
      <vt:lpstr>Revisions Tab</vt:lpstr>
      <vt:lpstr>AIP Record Types-Alpha</vt:lpstr>
      <vt:lpstr>AIP Record Types-Num</vt:lpstr>
      <vt:lpstr>Security General Profile</vt:lpstr>
      <vt:lpstr>Security Announcement</vt:lpstr>
      <vt:lpstr>Security Contact</vt:lpstr>
      <vt:lpstr>Position</vt:lpstr>
      <vt:lpstr>Activity Distribution</vt:lpstr>
      <vt:lpstr>Activity Transaction Types</vt:lpstr>
      <vt:lpstr>Commission</vt:lpstr>
      <vt:lpstr>Account Types</vt:lpstr>
      <vt:lpstr>Electronic Documentation</vt:lpstr>
      <vt:lpstr>Electronic Document Manifest</vt:lpstr>
      <vt:lpstr>Document Transfer Manifest</vt:lpstr>
      <vt:lpstr>Document Transfer Ackn - Reject</vt:lpstr>
      <vt:lpstr>Order</vt:lpstr>
      <vt:lpstr>Order w-Registration</vt:lpstr>
      <vt:lpstr>Order Ackn-Reject-Exit</vt:lpstr>
      <vt:lpstr>Order Correction-Confirmation</vt:lpstr>
      <vt:lpstr>Acct. Registration-Maintenance</vt:lpstr>
      <vt:lpstr>Backup Withholding Indicators</vt:lpstr>
      <vt:lpstr>Registration-Activity Ackn Rej</vt:lpstr>
      <vt:lpstr>Exchange-Switch</vt:lpstr>
      <vt:lpstr>Payment Record</vt:lpstr>
      <vt:lpstr>Payment Acknowledgement</vt:lpstr>
      <vt:lpstr>Security Request-Ackn-Reject</vt:lpstr>
      <vt:lpstr>Valuation</vt:lpstr>
      <vt:lpstr>Account Transfer</vt:lpstr>
      <vt:lpstr>Transfer Ackn-Reject-Exit</vt:lpstr>
      <vt:lpstr>Transfer ConfirmationCorrection</vt:lpstr>
      <vt:lpstr>Reminders</vt:lpstr>
      <vt:lpstr>Broadcast Message</vt:lpstr>
      <vt:lpstr>Settling Trade Detail</vt:lpstr>
      <vt:lpstr>Settling Trade Trailer</vt:lpstr>
      <vt:lpstr>Settlement Grand Total Trailer</vt:lpstr>
      <vt:lpstr>DataTrak Header</vt:lpstr>
      <vt:lpstr>DataTrak Trailer</vt:lpstr>
      <vt:lpstr>AutoRoute Header</vt:lpstr>
      <vt:lpstr>Application Header</vt:lpstr>
      <vt:lpstr>Application Trailer</vt:lpstr>
      <vt:lpstr>Total"Other"Transactions</vt:lpstr>
      <vt:lpstr>Firm-Fund Reject-Exit Codes</vt:lpstr>
      <vt:lpstr>NSCC Soft Reason Codes</vt:lpstr>
      <vt:lpstr>NSCC Reject Reason Codes</vt:lpstr>
      <vt:lpstr>Document_Transfer_Acknowledgement___Reject</vt:lpstr>
      <vt:lpstr>Document_Transfer_Manifest</vt:lpstr>
      <vt:lpstr>Electronic_Document_Manifest</vt:lpstr>
      <vt:lpstr>Firm_Fund_Reject_Reason_Codes</vt:lpstr>
      <vt:lpstr>NSCC_Soft_Reason_Codes</vt:lpstr>
      <vt:lpstr>Order!OLE_LINK1</vt:lpstr>
      <vt:lpstr>'Account Transfer'!Print_Area</vt:lpstr>
      <vt:lpstr>'Activity Distribution'!Print_Area</vt:lpstr>
      <vt:lpstr>'Broadcast Message'!Print_Area</vt:lpstr>
      <vt:lpstr>'NSCC Reject Reason Codes'!Print_Area</vt:lpstr>
      <vt:lpstr>'NSCC Soft Reason Codes'!Print_Area</vt:lpstr>
      <vt:lpstr>Order!Print_Area</vt:lpstr>
      <vt:lpstr>'Order Ackn-Reject-Exit'!Print_Area</vt:lpstr>
      <vt:lpstr>'Order Correction-Confirmation'!Print_Area</vt:lpstr>
      <vt:lpstr>'Order w-Registration'!Print_Area</vt:lpstr>
      <vt:lpstr>Position!Print_Area</vt:lpstr>
      <vt:lpstr>'Security Announcement'!Print_Area</vt:lpstr>
      <vt:lpstr>'Security Contact'!Print_Area</vt:lpstr>
      <vt:lpstr>'Security General Profile'!Print_Area</vt:lpstr>
      <vt:lpstr>'Table of Contents'!Print_Area</vt:lpstr>
      <vt:lpstr>'Account Transfer'!Print_Titles</vt:lpstr>
      <vt:lpstr>'Acct. Registration-Maintenance'!Print_Titles</vt:lpstr>
      <vt:lpstr>'Activity Distribution'!Print_Titles</vt:lpstr>
      <vt:lpstr>'AIP Record Types-Alpha'!Print_Titles</vt:lpstr>
      <vt:lpstr>'AIP Record Types-Num'!Print_Titles</vt:lpstr>
      <vt:lpstr>'Application Header'!Print_Titles</vt:lpstr>
      <vt:lpstr>'Application Trailer'!Print_Titles</vt:lpstr>
      <vt:lpstr>'Broadcast Message'!Print_Titles</vt:lpstr>
      <vt:lpstr>Commission!Print_Titles</vt:lpstr>
      <vt:lpstr>'DataTrak Header'!Print_Titles</vt:lpstr>
      <vt:lpstr>'DataTrak Trailer'!Print_Titles</vt:lpstr>
      <vt:lpstr>'Electronic Documentation'!Print_Titles</vt:lpstr>
      <vt:lpstr>'Exchange-Switch'!Print_Titles</vt:lpstr>
      <vt:lpstr>Order!Print_Titles</vt:lpstr>
      <vt:lpstr>'Order Ackn-Reject-Exit'!Print_Titles</vt:lpstr>
      <vt:lpstr>'Order Correction-Confirmation'!Print_Titles</vt:lpstr>
      <vt:lpstr>'Order w-Registration'!Print_Titles</vt:lpstr>
      <vt:lpstr>'Payment Acknowledgement'!Print_Titles</vt:lpstr>
      <vt:lpstr>'Payment Record'!Print_Titles</vt:lpstr>
      <vt:lpstr>Position!Print_Titles</vt:lpstr>
      <vt:lpstr>'Registration-Activity Ackn Rej'!Print_Titles</vt:lpstr>
      <vt:lpstr>Reminders!Print_Titles</vt:lpstr>
      <vt:lpstr>'Security Announcement'!Print_Titles</vt:lpstr>
      <vt:lpstr>'Security Contact'!Print_Titles</vt:lpstr>
      <vt:lpstr>'Security General Profile'!Print_Titles</vt:lpstr>
      <vt:lpstr>'Security Request-Ackn-Reject'!Print_Titles</vt:lpstr>
      <vt:lpstr>'Settlement Grand Total Trailer'!Print_Titles</vt:lpstr>
      <vt:lpstr>'Settling Trade Detail'!Print_Titles</vt:lpstr>
      <vt:lpstr>'Settling Trade Trailer'!Print_Titles</vt:lpstr>
      <vt:lpstr>'Transfer Ackn-Reject-Exit'!Print_Titles</vt:lpstr>
      <vt:lpstr>'Transfer ConfirmationCorrection'!Print_Titles</vt:lpstr>
      <vt:lpstr>Valuation!Print_Titles</vt:lpstr>
    </vt:vector>
  </TitlesOfParts>
  <Manager/>
  <Company>DTCC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Dictionary</dc:title>
  <dc:subject/>
  <dc:creator>Kbell</dc:creator>
  <cp:keywords/>
  <dc:description/>
  <cp:lastModifiedBy>Musielak, Victor A.</cp:lastModifiedBy>
  <cp:revision/>
  <dcterms:created xsi:type="dcterms:W3CDTF">2008-03-25T14:35:07Z</dcterms:created>
  <dcterms:modified xsi:type="dcterms:W3CDTF">2025-01-14T16:04:43Z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0x010100E7D6C98338551B4CB44EFB7712C99ACF</vt:lpwstr>
  </property>
  <property fmtid="{D5CDD505-2E9C-101B-9397-08002B2CF9AE}" pid="5" name="_dlc_DocIdItemGuid">
    <vt:lpwstr>bb36b68f-77ac-4538-bdb5-0a6940166d4e</vt:lpwstr>
  </property>
  <property fmtid="{D5CDD505-2E9C-101B-9397-08002B2CF9AE}" pid="6" name="MSIP_Label_e823a16b-a30b-4b34-8886-728ecf81b33e_Enabled">
    <vt:lpwstr>True</vt:lpwstr>
  </property>
  <property fmtid="{D5CDD505-2E9C-101B-9397-08002B2CF9AE}" pid="7" name="MSIP_Label_e823a16b-a30b-4b34-8886-728ecf81b33e_SiteId">
    <vt:lpwstr>0465519d-7f55-4d47-998b-55e2a86f04a8</vt:lpwstr>
  </property>
  <property fmtid="{D5CDD505-2E9C-101B-9397-08002B2CF9AE}" pid="8" name="MSIP_Label_e823a16b-a30b-4b34-8886-728ecf81b33e_Owner">
    <vt:lpwstr>mmclean@dtcc.com</vt:lpwstr>
  </property>
  <property fmtid="{D5CDD505-2E9C-101B-9397-08002B2CF9AE}" pid="9" name="MSIP_Label_e823a16b-a30b-4b34-8886-728ecf81b33e_SetDate">
    <vt:lpwstr>2020-06-29T19:42:49.1147031Z</vt:lpwstr>
  </property>
  <property fmtid="{D5CDD505-2E9C-101B-9397-08002B2CF9AE}" pid="10" name="MSIP_Label_e823a16b-a30b-4b34-8886-728ecf81b33e_Name">
    <vt:lpwstr>DTCC Public (White)</vt:lpwstr>
  </property>
  <property fmtid="{D5CDD505-2E9C-101B-9397-08002B2CF9AE}" pid="11" name="MSIP_Label_e823a16b-a30b-4b34-8886-728ecf81b33e_Application">
    <vt:lpwstr>Microsoft Azure Information Protection</vt:lpwstr>
  </property>
  <property fmtid="{D5CDD505-2E9C-101B-9397-08002B2CF9AE}" pid="12" name="MSIP_Label_e823a16b-a30b-4b34-8886-728ecf81b33e_ActionId">
    <vt:lpwstr>43a31a63-6f46-4f66-84bc-e43a85506b3e</vt:lpwstr>
  </property>
  <property fmtid="{D5CDD505-2E9C-101B-9397-08002B2CF9AE}" pid="13" name="MSIP_Label_e823a16b-a30b-4b34-8886-728ecf81b33e_Extended_MSFT_Method">
    <vt:lpwstr>Manual</vt:lpwstr>
  </property>
  <property fmtid="{D5CDD505-2E9C-101B-9397-08002B2CF9AE}" pid="14" name="Security Classification">
    <vt:lpwstr/>
  </property>
  <property fmtid="{D5CDD505-2E9C-101B-9397-08002B2CF9AE}" pid="15" name="MSIP_Label_242c581c-cd59-41e0-bc87-8ec6be11c54e_Enabled">
    <vt:lpwstr>true</vt:lpwstr>
  </property>
  <property fmtid="{D5CDD505-2E9C-101B-9397-08002B2CF9AE}" pid="16" name="MSIP_Label_242c581c-cd59-41e0-bc87-8ec6be11c54e_SetDate">
    <vt:lpwstr>2024-06-28T13:24:29Z</vt:lpwstr>
  </property>
  <property fmtid="{D5CDD505-2E9C-101B-9397-08002B2CF9AE}" pid="17" name="MSIP_Label_242c581c-cd59-41e0-bc87-8ec6be11c54e_Method">
    <vt:lpwstr>Privileged</vt:lpwstr>
  </property>
  <property fmtid="{D5CDD505-2E9C-101B-9397-08002B2CF9AE}" pid="18" name="MSIP_Label_242c581c-cd59-41e0-bc87-8ec6be11c54e_Name">
    <vt:lpwstr>242c581c-cd59-41e0-bc87-8ec6be11c54e</vt:lpwstr>
  </property>
  <property fmtid="{D5CDD505-2E9C-101B-9397-08002B2CF9AE}" pid="19" name="MSIP_Label_242c581c-cd59-41e0-bc87-8ec6be11c54e_SiteId">
    <vt:lpwstr>0465519d-7f55-4d47-998b-55e2a86f04a8</vt:lpwstr>
  </property>
  <property fmtid="{D5CDD505-2E9C-101B-9397-08002B2CF9AE}" pid="20" name="MSIP_Label_242c581c-cd59-41e0-bc87-8ec6be11c54e_ActionId">
    <vt:lpwstr>4c9a368a-7984-4ef5-b4a9-b9857dbf53de</vt:lpwstr>
  </property>
  <property fmtid="{D5CDD505-2E9C-101B-9397-08002B2CF9AE}" pid="21" name="MSIP_Label_242c581c-cd59-41e0-bc87-8ec6be11c54e_ContentBits">
    <vt:lpwstr>2</vt:lpwstr>
  </property>
</Properties>
</file>